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talha\Cachos\DOEMP\DOEMP\MJL_COVID\ESTATISTICAS SITE\2023\CONSUMO\EVOLUÇÃO DO CONSUMO MUNDIAL\"/>
    </mc:Choice>
  </mc:AlternateContent>
  <xr:revisionPtr revIDLastSave="0" documentId="13_ncr:1_{E8B820F1-331C-4836-A2B1-2F5A193802B9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1" l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B35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B36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B37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B38" i="1"/>
  <c r="C38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B39" i="1"/>
  <c r="C39" i="1"/>
  <c r="D39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B40" i="1"/>
  <c r="C40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B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B43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B44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B45" i="1"/>
  <c r="C45" i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B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B47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T47" i="1"/>
  <c r="U47" i="1"/>
  <c r="V47" i="1"/>
  <c r="W47" i="1"/>
  <c r="X47" i="1"/>
  <c r="B48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B49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B50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B51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T51" i="1"/>
  <c r="U51" i="1"/>
  <c r="V51" i="1"/>
  <c r="W51" i="1"/>
  <c r="X51" i="1"/>
  <c r="B52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B53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E54" i="1"/>
  <c r="F54" i="1"/>
  <c r="M54" i="1"/>
  <c r="N54" i="1"/>
  <c r="U54" i="1"/>
  <c r="V54" i="1"/>
  <c r="X33" i="1"/>
  <c r="W33" i="1"/>
  <c r="W55" i="1" s="1"/>
  <c r="V33" i="1"/>
  <c r="V55" i="1" s="1"/>
  <c r="U33" i="1"/>
  <c r="U55" i="1" s="1"/>
  <c r="T33" i="1"/>
  <c r="S33" i="1"/>
  <c r="S55" i="1" s="1"/>
  <c r="R33" i="1"/>
  <c r="Q33" i="1"/>
  <c r="P33" i="1"/>
  <c r="O33" i="1"/>
  <c r="O55" i="1" s="1"/>
  <c r="N33" i="1"/>
  <c r="N55" i="1" s="1"/>
  <c r="M33" i="1"/>
  <c r="M55" i="1" s="1"/>
  <c r="L33" i="1"/>
  <c r="L55" i="1" s="1"/>
  <c r="K33" i="1"/>
  <c r="K55" i="1" s="1"/>
  <c r="J33" i="1"/>
  <c r="I33" i="1"/>
  <c r="H33" i="1"/>
  <c r="G33" i="1"/>
  <c r="G55" i="1" s="1"/>
  <c r="F33" i="1"/>
  <c r="F55" i="1" s="1"/>
  <c r="E33" i="1"/>
  <c r="E55" i="1" s="1"/>
  <c r="D33" i="1"/>
  <c r="D55" i="1" s="1"/>
  <c r="C33" i="1"/>
  <c r="C55" i="1" s="1"/>
  <c r="B33" i="1"/>
  <c r="T28" i="1"/>
  <c r="T54" i="1" s="1"/>
  <c r="U28" i="1"/>
  <c r="V28" i="1"/>
  <c r="W28" i="1"/>
  <c r="W54" i="1" s="1"/>
  <c r="X28" i="1"/>
  <c r="X54" i="1" s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7" i="1"/>
  <c r="Z7" i="1"/>
  <c r="C28" i="1"/>
  <c r="C54" i="1" s="1"/>
  <c r="D28" i="1"/>
  <c r="D54" i="1" s="1"/>
  <c r="E28" i="1"/>
  <c r="F28" i="1"/>
  <c r="B28" i="1"/>
  <c r="B54" i="1" s="1"/>
  <c r="G28" i="1"/>
  <c r="G54" i="1" s="1"/>
  <c r="H28" i="1"/>
  <c r="H54" i="1" s="1"/>
  <c r="I28" i="1"/>
  <c r="I54" i="1" s="1"/>
  <c r="J28" i="1"/>
  <c r="J54" i="1" s="1"/>
  <c r="K28" i="1"/>
  <c r="K54" i="1" s="1"/>
  <c r="L28" i="1"/>
  <c r="L54" i="1" s="1"/>
  <c r="M28" i="1"/>
  <c r="N28" i="1"/>
  <c r="O28" i="1"/>
  <c r="O54" i="1" s="1"/>
  <c r="P28" i="1"/>
  <c r="P54" i="1" s="1"/>
  <c r="Q28" i="1"/>
  <c r="Q54" i="1" s="1"/>
  <c r="R28" i="1"/>
  <c r="R54" i="1" s="1"/>
  <c r="S28" i="1"/>
  <c r="S54" i="1" s="1"/>
  <c r="I55" i="1" l="1"/>
  <c r="Q55" i="1"/>
  <c r="T55" i="1"/>
  <c r="H55" i="1"/>
  <c r="P55" i="1"/>
  <c r="X55" i="1"/>
  <c r="R55" i="1"/>
  <c r="J55" i="1"/>
  <c r="B55" i="1"/>
</calcChain>
</file>

<file path=xl/sharedStrings.xml><?xml version="1.0" encoding="utf-8"?>
<sst xmlns="http://schemas.openxmlformats.org/spreadsheetml/2006/main" count="59" uniqueCount="33">
  <si>
    <t>França</t>
  </si>
  <si>
    <t>Itália</t>
  </si>
  <si>
    <t>Estados Unidos</t>
  </si>
  <si>
    <t>Alemanha</t>
  </si>
  <si>
    <t>China</t>
  </si>
  <si>
    <t>Reino Unido</t>
  </si>
  <si>
    <t xml:space="preserve">Argentina </t>
  </si>
  <si>
    <t xml:space="preserve">Espanha </t>
  </si>
  <si>
    <t>Austrália</t>
  </si>
  <si>
    <t>Canadá</t>
  </si>
  <si>
    <t>África do Sul</t>
  </si>
  <si>
    <t>Roménia</t>
  </si>
  <si>
    <t>Outros</t>
  </si>
  <si>
    <t>Total</t>
  </si>
  <si>
    <t>País / Ano</t>
  </si>
  <si>
    <t>milhões hl</t>
  </si>
  <si>
    <t>Brasil</t>
  </si>
  <si>
    <t>Japão</t>
  </si>
  <si>
    <t>Evolução do Consumo Mundial de Vinho - Série 2000 a 2022</t>
  </si>
  <si>
    <r>
      <rPr>
        <b/>
        <sz val="11"/>
        <color indexed="9"/>
        <rFont val="Symbol"/>
        <family val="1"/>
        <charset val="2"/>
      </rPr>
      <t>D</t>
    </r>
    <r>
      <rPr>
        <b/>
        <sz val="11"/>
        <color indexed="9"/>
        <rFont val="Calibri"/>
        <family val="2"/>
      </rPr>
      <t xml:space="preserve">               2022-2021</t>
    </r>
  </si>
  <si>
    <t>2021*</t>
  </si>
  <si>
    <t>2022**</t>
  </si>
  <si>
    <t>Rússia</t>
  </si>
  <si>
    <t>Suiça</t>
  </si>
  <si>
    <t>Bélgica</t>
  </si>
  <si>
    <t>Austria</t>
  </si>
  <si>
    <t>Republica Checa</t>
  </si>
  <si>
    <t>Suécia</t>
  </si>
  <si>
    <r>
      <rPr>
        <b/>
        <sz val="11"/>
        <color indexed="9"/>
        <rFont val="Symbol"/>
        <family val="1"/>
        <charset val="2"/>
      </rPr>
      <t>D</t>
    </r>
    <r>
      <rPr>
        <b/>
        <sz val="11"/>
        <color indexed="9"/>
        <rFont val="Calibri"/>
        <family val="2"/>
      </rPr>
      <t xml:space="preserve">               2021-2000</t>
    </r>
  </si>
  <si>
    <t>** Dados Preliminares</t>
  </si>
  <si>
    <t>* Dados Provisórios</t>
  </si>
  <si>
    <r>
      <t xml:space="preserve">Portugal </t>
    </r>
    <r>
      <rPr>
        <b/>
        <vertAlign val="superscript"/>
        <sz val="11"/>
        <rFont val="Calibri"/>
        <family val="2"/>
        <scheme val="minor"/>
      </rPr>
      <t>(1)</t>
    </r>
  </si>
  <si>
    <r>
      <rPr>
        <vertAlign val="superscript"/>
        <sz val="11"/>
        <rFont val="Calibri"/>
        <family val="2"/>
        <scheme val="minor"/>
      </rPr>
      <t xml:space="preserve">(1)  </t>
    </r>
    <r>
      <rPr>
        <sz val="11"/>
        <rFont val="Calibri"/>
        <family val="2"/>
        <scheme val="minor"/>
      </rPr>
      <t>Consumo total, incluindo o consumo turístico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</si>
</sst>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17">
    <font>
      <sz val="10"/>
      <name val="Arial"/>
    </font>
    <font>
      <sz val="8"/>
      <name val="Arial"/>
      <family val="2"/>
    </font>
    <font>
      <b/>
      <sz val="11"/>
      <color indexed="9"/>
      <name val="Calibri"/>
      <family val="2"/>
    </font>
    <font>
      <b/>
      <sz val="11"/>
      <color indexed="9"/>
      <name val="Symbol"/>
      <family val="1"/>
      <charset val="2"/>
    </font>
    <font>
      <sz val="11"/>
      <name val="Calibri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i/>
      <sz val="11"/>
      <color theme="8" tint="-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</font>
    <font>
      <b/>
      <sz val="10"/>
      <color theme="0"/>
      <name val="Arial"/>
      <family val="2"/>
    </font>
    <font>
      <b/>
      <sz val="11"/>
      <color indexed="9"/>
      <name val="Calibri"/>
      <family val="1"/>
      <charset val="2"/>
    </font>
    <font>
      <b/>
      <vertAlign val="superscript"/>
      <sz val="11"/>
      <name val="Calibri"/>
      <family val="2"/>
      <scheme val="minor"/>
    </font>
    <font>
      <vertAlign val="superscript"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30">
    <border>
      <left/>
      <right/>
      <top/>
      <bottom/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0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 style="thin">
        <color theme="5" tint="-0.24994659260841701"/>
      </right>
      <top/>
      <bottom/>
      <diagonal/>
    </border>
    <border>
      <left style="medium">
        <color theme="8" tint="-0.24994659260841701"/>
      </left>
      <right/>
      <top/>
      <bottom/>
      <diagonal/>
    </border>
    <border>
      <left/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 style="hair">
        <color theme="8" tint="-0.24994659260841701"/>
      </top>
      <bottom style="hair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 style="medium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/>
      <top style="hair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hair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thin">
        <color theme="0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hair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 style="hair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hair">
        <color theme="8" tint="-0.24994659260841701"/>
      </top>
      <bottom/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hair">
        <color theme="8" tint="-0.24994659260841701"/>
      </top>
      <bottom style="hair">
        <color theme="8" tint="-0.24994659260841701"/>
      </bottom>
      <diagonal/>
    </border>
    <border>
      <left style="thin">
        <color theme="8" tint="-0.24994659260841701"/>
      </left>
      <right/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 style="hair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dotted">
        <color theme="8" tint="-0.24994659260841701"/>
      </top>
      <bottom style="dotted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dotted">
        <color theme="8" tint="-0.24994659260841701"/>
      </top>
      <bottom style="medium">
        <color theme="8" tint="-0.2499465926084170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6" fillId="0" borderId="0" xfId="0" applyFont="1" applyAlignment="1">
      <alignment horizontal="center"/>
    </xf>
    <xf numFmtId="0" fontId="6" fillId="0" borderId="0" xfId="0" applyFont="1"/>
    <xf numFmtId="164" fontId="6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65" fontId="6" fillId="0" borderId="4" xfId="0" applyNumberFormat="1" applyFont="1" applyBorder="1" applyAlignment="1">
      <alignment horizontal="center"/>
    </xf>
    <xf numFmtId="0" fontId="6" fillId="0" borderId="5" xfId="0" applyFont="1" applyBorder="1"/>
    <xf numFmtId="165" fontId="6" fillId="0" borderId="7" xfId="0" applyNumberFormat="1" applyFont="1" applyBorder="1" applyAlignment="1">
      <alignment horizontal="center"/>
    </xf>
    <xf numFmtId="165" fontId="6" fillId="0" borderId="8" xfId="0" applyNumberFormat="1" applyFont="1" applyBorder="1" applyAlignment="1">
      <alignment horizontal="center"/>
    </xf>
    <xf numFmtId="0" fontId="6" fillId="0" borderId="9" xfId="0" applyFont="1" applyBorder="1"/>
    <xf numFmtId="165" fontId="6" fillId="0" borderId="10" xfId="0" applyNumberFormat="1" applyFont="1" applyBorder="1" applyAlignment="1">
      <alignment horizontal="center"/>
    </xf>
    <xf numFmtId="165" fontId="6" fillId="0" borderId="11" xfId="0" applyNumberFormat="1" applyFont="1" applyBorder="1" applyAlignment="1">
      <alignment horizontal="center"/>
    </xf>
    <xf numFmtId="0" fontId="11" fillId="3" borderId="9" xfId="0" applyFont="1" applyFill="1" applyBorder="1"/>
    <xf numFmtId="165" fontId="11" fillId="3" borderId="10" xfId="0" applyNumberFormat="1" applyFont="1" applyFill="1" applyBorder="1" applyAlignment="1">
      <alignment horizontal="center"/>
    </xf>
    <xf numFmtId="165" fontId="11" fillId="3" borderId="11" xfId="0" applyNumberFormat="1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 vertical="center"/>
    </xf>
    <xf numFmtId="1" fontId="5" fillId="2" borderId="13" xfId="0" applyNumberFormat="1" applyFont="1" applyFill="1" applyBorder="1" applyAlignment="1">
      <alignment horizontal="center" vertical="center"/>
    </xf>
    <xf numFmtId="1" fontId="5" fillId="2" borderId="14" xfId="0" applyNumberFormat="1" applyFont="1" applyFill="1" applyBorder="1" applyAlignment="1">
      <alignment horizontal="center" vertical="center"/>
    </xf>
    <xf numFmtId="0" fontId="6" fillId="0" borderId="15" xfId="0" applyFont="1" applyBorder="1"/>
    <xf numFmtId="165" fontId="6" fillId="0" borderId="16" xfId="0" applyNumberFormat="1" applyFont="1" applyBorder="1" applyAlignment="1">
      <alignment horizontal="center"/>
    </xf>
    <xf numFmtId="0" fontId="5" fillId="0" borderId="0" xfId="0" applyFont="1"/>
    <xf numFmtId="164" fontId="6" fillId="0" borderId="8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164" fontId="6" fillId="0" borderId="11" xfId="0" applyNumberFormat="1" applyFont="1" applyBorder="1" applyAlignment="1">
      <alignment horizontal="center"/>
    </xf>
    <xf numFmtId="164" fontId="11" fillId="3" borderId="11" xfId="0" applyNumberFormat="1" applyFont="1" applyFill="1" applyBorder="1" applyAlignment="1">
      <alignment horizontal="center"/>
    </xf>
    <xf numFmtId="164" fontId="4" fillId="0" borderId="17" xfId="0" applyNumberFormat="1" applyFont="1" applyBorder="1"/>
    <xf numFmtId="164" fontId="12" fillId="2" borderId="18" xfId="0" applyNumberFormat="1" applyFont="1" applyFill="1" applyBorder="1"/>
    <xf numFmtId="0" fontId="5" fillId="2" borderId="20" xfId="0" applyFont="1" applyFill="1" applyBorder="1" applyAlignment="1">
      <alignment horizontal="center" vertical="center"/>
    </xf>
    <xf numFmtId="0" fontId="13" fillId="0" borderId="0" xfId="0" applyFont="1"/>
    <xf numFmtId="3" fontId="5" fillId="2" borderId="3" xfId="0" applyNumberFormat="1" applyFont="1" applyFill="1" applyBorder="1" applyAlignment="1">
      <alignment horizontal="center" vertical="center"/>
    </xf>
    <xf numFmtId="164" fontId="14" fillId="2" borderId="18" xfId="0" applyNumberFormat="1" applyFont="1" applyFill="1" applyBorder="1" applyAlignment="1">
      <alignment horizontal="center" vertical="center" wrapText="1"/>
    </xf>
    <xf numFmtId="0" fontId="6" fillId="0" borderId="21" xfId="0" applyFont="1" applyBorder="1"/>
    <xf numFmtId="165" fontId="6" fillId="0" borderId="22" xfId="0" applyNumberFormat="1" applyFont="1" applyBorder="1" applyAlignment="1">
      <alignment horizontal="center"/>
    </xf>
    <xf numFmtId="165" fontId="6" fillId="0" borderId="23" xfId="0" applyNumberFormat="1" applyFont="1" applyBorder="1" applyAlignment="1">
      <alignment horizontal="center"/>
    </xf>
    <xf numFmtId="0" fontId="5" fillId="2" borderId="19" xfId="0" applyFont="1" applyFill="1" applyBorder="1" applyAlignment="1">
      <alignment horizontal="center" vertical="center"/>
    </xf>
    <xf numFmtId="165" fontId="6" fillId="0" borderId="6" xfId="0" applyNumberFormat="1" applyFont="1" applyBorder="1" applyAlignment="1">
      <alignment horizontal="center"/>
    </xf>
    <xf numFmtId="3" fontId="5" fillId="2" borderId="24" xfId="0" applyNumberFormat="1" applyFont="1" applyFill="1" applyBorder="1" applyAlignment="1">
      <alignment horizontal="center" vertical="center"/>
    </xf>
    <xf numFmtId="165" fontId="6" fillId="0" borderId="25" xfId="0" applyNumberFormat="1" applyFont="1" applyBorder="1" applyAlignment="1">
      <alignment horizontal="center"/>
    </xf>
    <xf numFmtId="165" fontId="11" fillId="3" borderId="25" xfId="0" applyNumberFormat="1" applyFont="1" applyFill="1" applyBorder="1" applyAlignment="1">
      <alignment horizontal="center"/>
    </xf>
    <xf numFmtId="164" fontId="6" fillId="0" borderId="25" xfId="0" applyNumberFormat="1" applyFont="1" applyBorder="1" applyAlignment="1">
      <alignment horizontal="center"/>
    </xf>
    <xf numFmtId="164" fontId="11" fillId="3" borderId="25" xfId="0" applyNumberFormat="1" applyFont="1" applyFill="1" applyBorder="1" applyAlignment="1">
      <alignment horizontal="center"/>
    </xf>
    <xf numFmtId="164" fontId="6" fillId="0" borderId="23" xfId="0" applyNumberFormat="1" applyFont="1" applyBorder="1" applyAlignment="1">
      <alignment horizontal="center"/>
    </xf>
    <xf numFmtId="164" fontId="6" fillId="0" borderId="16" xfId="0" applyNumberFormat="1" applyFont="1" applyBorder="1" applyAlignment="1">
      <alignment horizontal="center"/>
    </xf>
    <xf numFmtId="164" fontId="5" fillId="2" borderId="14" xfId="0" applyNumberFormat="1" applyFont="1" applyFill="1" applyBorder="1" applyAlignment="1">
      <alignment horizontal="center" vertical="center"/>
    </xf>
    <xf numFmtId="164" fontId="5" fillId="2" borderId="3" xfId="0" applyNumberFormat="1" applyFont="1" applyFill="1" applyBorder="1" applyAlignment="1">
      <alignment horizontal="center" vertical="center"/>
    </xf>
    <xf numFmtId="164" fontId="5" fillId="2" borderId="24" xfId="0" applyNumberFormat="1" applyFont="1" applyFill="1" applyBorder="1" applyAlignment="1">
      <alignment horizontal="center" vertical="center"/>
    </xf>
    <xf numFmtId="0" fontId="0" fillId="0" borderId="17" xfId="0" applyBorder="1"/>
    <xf numFmtId="164" fontId="6" fillId="0" borderId="7" xfId="0" applyNumberFormat="1" applyFont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164" fontId="11" fillId="3" borderId="10" xfId="0" applyNumberFormat="1" applyFont="1" applyFill="1" applyBorder="1" applyAlignment="1">
      <alignment horizontal="center"/>
    </xf>
    <xf numFmtId="164" fontId="5" fillId="2" borderId="13" xfId="0" applyNumberFormat="1" applyFont="1" applyFill="1" applyBorder="1" applyAlignment="1">
      <alignment horizontal="center" vertical="center"/>
    </xf>
    <xf numFmtId="165" fontId="6" fillId="0" borderId="15" xfId="0" applyNumberFormat="1" applyFont="1" applyBorder="1" applyAlignment="1">
      <alignment horizontal="center"/>
    </xf>
    <xf numFmtId="165" fontId="6" fillId="0" borderId="26" xfId="0" applyNumberFormat="1" applyFont="1" applyBorder="1" applyAlignment="1">
      <alignment horizontal="center"/>
    </xf>
    <xf numFmtId="165" fontId="6" fillId="0" borderId="27" xfId="0" applyNumberFormat="1" applyFont="1" applyBorder="1" applyAlignment="1">
      <alignment horizontal="center"/>
    </xf>
    <xf numFmtId="164" fontId="6" fillId="0" borderId="0" xfId="0" applyNumberFormat="1" applyFont="1"/>
    <xf numFmtId="0" fontId="5" fillId="0" borderId="0" xfId="0" applyFont="1" applyAlignment="1">
      <alignment horizontal="center" vertical="center"/>
    </xf>
    <xf numFmtId="164" fontId="6" fillId="0" borderId="27" xfId="0" applyNumberFormat="1" applyFont="1" applyBorder="1" applyAlignment="1">
      <alignment horizontal="center"/>
    </xf>
    <xf numFmtId="164" fontId="4" fillId="0" borderId="28" xfId="0" applyNumberFormat="1" applyFont="1" applyBorder="1"/>
    <xf numFmtId="164" fontId="4" fillId="0" borderId="29" xfId="0" applyNumberFormat="1" applyFont="1" applyBorder="1"/>
    <xf numFmtId="164" fontId="6" fillId="0" borderId="22" xfId="0" applyNumberFormat="1" applyFont="1" applyBorder="1" applyAlignment="1">
      <alignment horizontal="center"/>
    </xf>
    <xf numFmtId="164" fontId="6" fillId="0" borderId="15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0</xdr:rowOff>
    </xdr:from>
    <xdr:to>
      <xdr:col>1</xdr:col>
      <xdr:colOff>257176</xdr:colOff>
      <xdr:row>3</xdr:row>
      <xdr:rowOff>733</xdr:rowOff>
    </xdr:to>
    <xdr:pic>
      <xdr:nvPicPr>
        <xdr:cNvPr id="1072" name="Imagem 3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962150" cy="9056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B67"/>
  <sheetViews>
    <sheetView showGridLines="0" tabSelected="1" zoomScaleNormal="100" workbookViewId="0">
      <selection activeCell="H62" sqref="H62"/>
    </sheetView>
  </sheetViews>
  <sheetFormatPr defaultRowHeight="15"/>
  <cols>
    <col min="1" max="1" width="25.5703125" style="2" customWidth="1"/>
    <col min="2" max="11" width="9.140625" style="2" customWidth="1"/>
    <col min="12" max="12" width="9.140625" style="1" customWidth="1"/>
    <col min="13" max="24" width="9.7109375" style="2" customWidth="1"/>
    <col min="25" max="25" width="3" customWidth="1"/>
    <col min="26" max="26" width="11.140625" customWidth="1"/>
    <col min="27" max="27" width="3" customWidth="1"/>
    <col min="28" max="28" width="11.140625" style="2" customWidth="1"/>
    <col min="29" max="16384" width="9.140625" style="2"/>
  </cols>
  <sheetData>
    <row r="2" spans="1:28" ht="58.5" customHeight="1">
      <c r="C2" s="67" t="s">
        <v>18</v>
      </c>
      <c r="D2" s="67"/>
      <c r="E2" s="67"/>
      <c r="F2" s="67"/>
      <c r="G2" s="67"/>
      <c r="H2" s="67"/>
      <c r="I2" s="67"/>
      <c r="J2" s="67"/>
      <c r="K2" s="67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28" ht="12.75" customHeight="1">
      <c r="C3" s="6"/>
      <c r="D3" s="6"/>
      <c r="E3" s="6"/>
      <c r="F3" s="6"/>
      <c r="G3" s="6"/>
      <c r="H3" s="6"/>
      <c r="I3" s="6"/>
      <c r="J3" s="6"/>
      <c r="K3" s="6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8" ht="27.75" customHeight="1">
      <c r="X4" s="7" t="s">
        <v>15</v>
      </c>
    </row>
    <row r="5" spans="1:28" ht="9" customHeight="1" thickBot="1">
      <c r="A5" s="1"/>
      <c r="D5" s="3"/>
      <c r="E5" s="3"/>
      <c r="F5" s="3"/>
      <c r="H5" s="3"/>
      <c r="J5" s="3"/>
      <c r="L5" s="4"/>
    </row>
    <row r="6" spans="1:28" ht="31.5" customHeight="1" thickBot="1">
      <c r="A6" s="8" t="s">
        <v>14</v>
      </c>
      <c r="B6" s="9">
        <v>2000</v>
      </c>
      <c r="C6" s="10">
        <v>2001</v>
      </c>
      <c r="D6" s="10">
        <v>2002</v>
      </c>
      <c r="E6" s="10">
        <v>2003</v>
      </c>
      <c r="F6" s="10">
        <v>2004</v>
      </c>
      <c r="G6" s="10">
        <v>2005</v>
      </c>
      <c r="H6" s="10">
        <v>2006</v>
      </c>
      <c r="I6" s="10">
        <v>2007</v>
      </c>
      <c r="J6" s="10">
        <v>2008</v>
      </c>
      <c r="K6" s="10">
        <v>2009</v>
      </c>
      <c r="L6" s="10">
        <v>2010</v>
      </c>
      <c r="M6" s="10">
        <v>2011</v>
      </c>
      <c r="N6" s="10">
        <v>2012</v>
      </c>
      <c r="O6" s="10">
        <v>2013</v>
      </c>
      <c r="P6" s="10">
        <v>2014</v>
      </c>
      <c r="Q6" s="10">
        <v>2015</v>
      </c>
      <c r="R6" s="10">
        <v>2016</v>
      </c>
      <c r="S6" s="33">
        <v>2017</v>
      </c>
      <c r="T6" s="33">
        <v>2018</v>
      </c>
      <c r="U6" s="33">
        <v>2019</v>
      </c>
      <c r="V6" s="33">
        <v>2020</v>
      </c>
      <c r="W6" s="10" t="s">
        <v>20</v>
      </c>
      <c r="X6" s="40" t="s">
        <v>21</v>
      </c>
      <c r="Y6" s="52"/>
      <c r="Z6" s="36" t="s">
        <v>19</v>
      </c>
      <c r="AA6" s="26"/>
      <c r="AB6" s="36" t="s">
        <v>28</v>
      </c>
    </row>
    <row r="7" spans="1:28" ht="21.95" customHeight="1">
      <c r="A7" s="12" t="s">
        <v>2</v>
      </c>
      <c r="B7" s="13">
        <v>21.2</v>
      </c>
      <c r="C7" s="14">
        <v>21.25</v>
      </c>
      <c r="D7" s="14">
        <v>22.538</v>
      </c>
      <c r="E7" s="14">
        <v>23.800999999999998</v>
      </c>
      <c r="F7" s="14">
        <v>24.75</v>
      </c>
      <c r="G7" s="14">
        <v>25.85</v>
      </c>
      <c r="H7" s="14">
        <v>26.7</v>
      </c>
      <c r="I7" s="14">
        <v>27.85</v>
      </c>
      <c r="J7" s="14">
        <v>27.7</v>
      </c>
      <c r="K7" s="14">
        <v>27.25</v>
      </c>
      <c r="L7" s="14">
        <v>27.6</v>
      </c>
      <c r="M7" s="14">
        <v>28.3</v>
      </c>
      <c r="N7" s="14">
        <v>29.2</v>
      </c>
      <c r="O7" s="14">
        <v>30.8</v>
      </c>
      <c r="P7" s="14">
        <v>30.6</v>
      </c>
      <c r="Q7" s="14">
        <v>30.9</v>
      </c>
      <c r="R7" s="14">
        <v>31.3</v>
      </c>
      <c r="S7" s="14">
        <v>31.5</v>
      </c>
      <c r="T7" s="14">
        <v>33.700000000000003</v>
      </c>
      <c r="U7" s="14">
        <v>34.299999999999997</v>
      </c>
      <c r="V7" s="14">
        <v>32.9</v>
      </c>
      <c r="W7" s="14">
        <v>33.1</v>
      </c>
      <c r="X7" s="41">
        <v>34</v>
      </c>
      <c r="Z7" s="31">
        <f>(X7-W7)/W7</f>
        <v>2.7190332326283945E-2</v>
      </c>
      <c r="AB7" s="31">
        <f>(W7-B7)/B7</f>
        <v>0.56132075471698128</v>
      </c>
    </row>
    <row r="8" spans="1:28" ht="21.95" customHeight="1">
      <c r="A8" s="15" t="s">
        <v>0</v>
      </c>
      <c r="B8" s="16">
        <v>34.5</v>
      </c>
      <c r="C8" s="17">
        <v>33.918999999999997</v>
      </c>
      <c r="D8" s="17">
        <v>34.82</v>
      </c>
      <c r="E8" s="17">
        <v>34.081000000000003</v>
      </c>
      <c r="F8" s="17">
        <v>33.218000000000004</v>
      </c>
      <c r="G8" s="17">
        <v>33.53</v>
      </c>
      <c r="H8" s="17">
        <v>33.003</v>
      </c>
      <c r="I8" s="17">
        <v>32.168999999999997</v>
      </c>
      <c r="J8" s="17">
        <v>30.8</v>
      </c>
      <c r="K8" s="17">
        <v>30.215</v>
      </c>
      <c r="L8" s="17">
        <v>29.271999999999998</v>
      </c>
      <c r="M8" s="17">
        <v>28.3</v>
      </c>
      <c r="N8" s="17">
        <v>28</v>
      </c>
      <c r="O8" s="17">
        <v>27.8</v>
      </c>
      <c r="P8" s="17">
        <v>27.5</v>
      </c>
      <c r="Q8" s="17">
        <v>27.3</v>
      </c>
      <c r="R8" s="17">
        <v>27.1</v>
      </c>
      <c r="S8" s="17">
        <v>27</v>
      </c>
      <c r="T8" s="17">
        <v>26</v>
      </c>
      <c r="U8" s="17">
        <v>24.7</v>
      </c>
      <c r="V8" s="17">
        <v>23.2</v>
      </c>
      <c r="W8" s="17">
        <v>24.9</v>
      </c>
      <c r="X8" s="43">
        <v>25.3</v>
      </c>
      <c r="Z8" s="63">
        <f t="shared" ref="Z8:Z29" si="0">(X8-W8)/W8</f>
        <v>1.6064257028112535E-2</v>
      </c>
      <c r="AB8" s="63">
        <f t="shared" ref="AB8:AB29" si="1">(W8-B8)/B8</f>
        <v>-0.27826086956521745</v>
      </c>
    </row>
    <row r="9" spans="1:28" ht="21.95" customHeight="1">
      <c r="A9" s="15" t="s">
        <v>1</v>
      </c>
      <c r="B9" s="16">
        <v>30.8</v>
      </c>
      <c r="C9" s="17">
        <v>30.15</v>
      </c>
      <c r="D9" s="17">
        <v>27.709</v>
      </c>
      <c r="E9" s="17">
        <v>29.343</v>
      </c>
      <c r="F9" s="17">
        <v>28.3</v>
      </c>
      <c r="G9" s="17">
        <v>27.015999999999998</v>
      </c>
      <c r="H9" s="17">
        <v>27.332000000000001</v>
      </c>
      <c r="I9" s="17">
        <v>26.7</v>
      </c>
      <c r="J9" s="17">
        <v>26.166</v>
      </c>
      <c r="K9" s="17">
        <v>24.1</v>
      </c>
      <c r="L9" s="17">
        <v>24.623999999999999</v>
      </c>
      <c r="M9" s="17">
        <v>23.1</v>
      </c>
      <c r="N9" s="17">
        <v>22.6</v>
      </c>
      <c r="O9" s="17">
        <v>20.8</v>
      </c>
      <c r="P9" s="17">
        <v>19.5</v>
      </c>
      <c r="Q9" s="17">
        <v>21.4</v>
      </c>
      <c r="R9" s="17">
        <v>22.4</v>
      </c>
      <c r="S9" s="17">
        <v>22.6</v>
      </c>
      <c r="T9" s="17">
        <v>22.4</v>
      </c>
      <c r="U9" s="17">
        <v>22.6</v>
      </c>
      <c r="V9" s="17">
        <v>24.2</v>
      </c>
      <c r="W9" s="17">
        <v>24.2</v>
      </c>
      <c r="X9" s="43">
        <v>23</v>
      </c>
      <c r="Z9" s="63">
        <f t="shared" si="0"/>
        <v>-4.9586776859504106E-2</v>
      </c>
      <c r="AB9" s="63">
        <f t="shared" si="1"/>
        <v>-0.21428571428571433</v>
      </c>
    </row>
    <row r="10" spans="1:28" ht="21.95" customHeight="1">
      <c r="A10" s="15" t="s">
        <v>3</v>
      </c>
      <c r="B10" s="16">
        <v>20.149999999999999</v>
      </c>
      <c r="C10" s="17">
        <v>20.044</v>
      </c>
      <c r="D10" s="17">
        <v>20.271999999999998</v>
      </c>
      <c r="E10" s="17">
        <v>19.734999999999999</v>
      </c>
      <c r="F10" s="17">
        <v>19.844999999999999</v>
      </c>
      <c r="G10" s="17">
        <v>19.847999999999999</v>
      </c>
      <c r="H10" s="17">
        <v>20.21</v>
      </c>
      <c r="I10" s="17">
        <v>20.782</v>
      </c>
      <c r="J10" s="17">
        <v>20.747</v>
      </c>
      <c r="K10" s="17">
        <v>20.224</v>
      </c>
      <c r="L10" s="17">
        <v>20.2</v>
      </c>
      <c r="M10" s="17">
        <v>19.7</v>
      </c>
      <c r="N10" s="17">
        <v>20.3</v>
      </c>
      <c r="O10" s="17">
        <v>20.399999999999999</v>
      </c>
      <c r="P10" s="17">
        <v>20.3</v>
      </c>
      <c r="Q10" s="17">
        <v>20.5</v>
      </c>
      <c r="R10" s="17">
        <v>20.2</v>
      </c>
      <c r="S10" s="17">
        <v>19.3</v>
      </c>
      <c r="T10" s="17">
        <v>20</v>
      </c>
      <c r="U10" s="17">
        <v>19.8</v>
      </c>
      <c r="V10" s="17">
        <v>19.8</v>
      </c>
      <c r="W10" s="17">
        <v>19.899999999999999</v>
      </c>
      <c r="X10" s="41">
        <v>19.399999999999999</v>
      </c>
      <c r="Z10" s="63">
        <f t="shared" si="0"/>
        <v>-2.5125628140703519E-2</v>
      </c>
      <c r="AB10" s="63">
        <f t="shared" si="1"/>
        <v>-1.2406947890818859E-2</v>
      </c>
    </row>
    <row r="11" spans="1:28" ht="21.95" customHeight="1">
      <c r="A11" s="15" t="s">
        <v>5</v>
      </c>
      <c r="B11" s="16">
        <v>9.6959999999999997</v>
      </c>
      <c r="C11" s="17">
        <v>10.336</v>
      </c>
      <c r="D11" s="17">
        <v>11.222</v>
      </c>
      <c r="E11" s="17">
        <v>11.584</v>
      </c>
      <c r="F11" s="17">
        <v>12.742000000000001</v>
      </c>
      <c r="G11" s="17">
        <v>13.143000000000001</v>
      </c>
      <c r="H11" s="17">
        <v>12.672000000000001</v>
      </c>
      <c r="I11" s="17">
        <v>13.702</v>
      </c>
      <c r="J11" s="17">
        <v>13.483000000000001</v>
      </c>
      <c r="K11" s="17">
        <v>12.68</v>
      </c>
      <c r="L11" s="17">
        <v>12.9</v>
      </c>
      <c r="M11" s="17">
        <v>12.9</v>
      </c>
      <c r="N11" s="17">
        <v>12.8</v>
      </c>
      <c r="O11" s="17">
        <v>12.7</v>
      </c>
      <c r="P11" s="17">
        <v>12.6</v>
      </c>
      <c r="Q11" s="17">
        <v>12.8</v>
      </c>
      <c r="R11" s="17">
        <v>12.9</v>
      </c>
      <c r="S11" s="17">
        <v>13.1</v>
      </c>
      <c r="T11" s="17">
        <v>12.9</v>
      </c>
      <c r="U11" s="17">
        <v>13</v>
      </c>
      <c r="V11" s="17">
        <v>13.2</v>
      </c>
      <c r="W11" s="17">
        <v>13.1</v>
      </c>
      <c r="X11" s="43">
        <v>12.8</v>
      </c>
      <c r="Z11" s="63">
        <f t="shared" si="0"/>
        <v>-2.2900763358778546E-2</v>
      </c>
      <c r="AB11" s="63">
        <f t="shared" si="1"/>
        <v>0.35107260726072609</v>
      </c>
    </row>
    <row r="12" spans="1:28" ht="21.95" customHeight="1">
      <c r="A12" s="15" t="s">
        <v>22</v>
      </c>
      <c r="B12" s="16">
        <v>4.6989999999999998</v>
      </c>
      <c r="C12" s="17">
        <v>6.0670000000000002</v>
      </c>
      <c r="D12" s="17">
        <v>6.4039999999999999</v>
      </c>
      <c r="E12" s="17">
        <v>8.6820000000000004</v>
      </c>
      <c r="F12" s="17">
        <v>9.1590000000000007</v>
      </c>
      <c r="G12" s="17">
        <v>9.8089999999999993</v>
      </c>
      <c r="H12" s="17">
        <v>11.250999999999999</v>
      </c>
      <c r="I12" s="17">
        <v>12.69</v>
      </c>
      <c r="J12" s="17">
        <v>11.84</v>
      </c>
      <c r="K12" s="17">
        <v>10.368</v>
      </c>
      <c r="L12" s="17">
        <v>12.196999999999999</v>
      </c>
      <c r="M12" s="17">
        <v>12.2</v>
      </c>
      <c r="N12" s="17">
        <v>11.3</v>
      </c>
      <c r="O12" s="17">
        <v>10.4</v>
      </c>
      <c r="P12" s="17">
        <v>9.6</v>
      </c>
      <c r="Q12" s="17">
        <v>9.6999999999999993</v>
      </c>
      <c r="R12" s="17">
        <v>10.1</v>
      </c>
      <c r="S12" s="17">
        <v>10.4</v>
      </c>
      <c r="T12" s="17">
        <v>9.9</v>
      </c>
      <c r="U12" s="17">
        <v>10</v>
      </c>
      <c r="V12" s="17">
        <v>10.3</v>
      </c>
      <c r="W12" s="17">
        <v>105</v>
      </c>
      <c r="X12" s="43">
        <v>10.8</v>
      </c>
      <c r="Z12" s="63">
        <f t="shared" si="0"/>
        <v>-0.89714285714285713</v>
      </c>
      <c r="AB12" s="63">
        <f t="shared" si="1"/>
        <v>21.345179825494789</v>
      </c>
    </row>
    <row r="13" spans="1:28" ht="21.95" customHeight="1">
      <c r="A13" s="15" t="s">
        <v>7</v>
      </c>
      <c r="B13" s="16">
        <v>14.045999999999999</v>
      </c>
      <c r="C13" s="17">
        <v>14.238</v>
      </c>
      <c r="D13" s="17">
        <v>13.96</v>
      </c>
      <c r="E13" s="17">
        <v>13.798</v>
      </c>
      <c r="F13" s="17">
        <v>13.898</v>
      </c>
      <c r="G13" s="17">
        <v>13.686</v>
      </c>
      <c r="H13" s="17">
        <v>13.513999999999999</v>
      </c>
      <c r="I13" s="17">
        <v>13.1</v>
      </c>
      <c r="J13" s="17">
        <v>12.167999999999999</v>
      </c>
      <c r="K13" s="17">
        <v>11.271000000000001</v>
      </c>
      <c r="L13" s="17">
        <v>10.896000000000001</v>
      </c>
      <c r="M13" s="17">
        <v>10</v>
      </c>
      <c r="N13" s="17">
        <v>9.9</v>
      </c>
      <c r="O13" s="17">
        <v>9.8000000000000007</v>
      </c>
      <c r="P13" s="17">
        <v>9.8000000000000007</v>
      </c>
      <c r="Q13" s="17">
        <v>9.8000000000000007</v>
      </c>
      <c r="R13" s="17">
        <v>9.9</v>
      </c>
      <c r="S13" s="17">
        <v>10.5</v>
      </c>
      <c r="T13" s="17">
        <v>10.7</v>
      </c>
      <c r="U13" s="17">
        <v>10.199999999999999</v>
      </c>
      <c r="V13" s="17">
        <v>9.1999999999999993</v>
      </c>
      <c r="W13" s="17">
        <v>10.3</v>
      </c>
      <c r="X13" s="43">
        <v>10.3</v>
      </c>
      <c r="Y13" s="58"/>
      <c r="Z13" s="63">
        <f t="shared" si="0"/>
        <v>0</v>
      </c>
      <c r="AB13" s="63">
        <f t="shared" si="1"/>
        <v>-0.2666951445251316</v>
      </c>
    </row>
    <row r="14" spans="1:28" ht="21.95" customHeight="1">
      <c r="A14" s="15" t="s">
        <v>4</v>
      </c>
      <c r="B14" s="16">
        <v>10.695</v>
      </c>
      <c r="C14" s="17">
        <v>10.952</v>
      </c>
      <c r="D14" s="17">
        <v>11.364000000000001</v>
      </c>
      <c r="E14" s="17">
        <v>11.993</v>
      </c>
      <c r="F14" s="17">
        <v>12.12</v>
      </c>
      <c r="G14" s="17">
        <v>12.305999999999999</v>
      </c>
      <c r="H14" s="17">
        <v>13.012</v>
      </c>
      <c r="I14" s="17">
        <v>13.884</v>
      </c>
      <c r="J14" s="17">
        <v>14.045999999999999</v>
      </c>
      <c r="K14" s="17">
        <v>14.513999999999999</v>
      </c>
      <c r="L14" s="17">
        <v>15.81</v>
      </c>
      <c r="M14" s="17">
        <v>16.3</v>
      </c>
      <c r="N14" s="17">
        <v>17.100000000000001</v>
      </c>
      <c r="O14" s="17">
        <v>16.5</v>
      </c>
      <c r="P14" s="17">
        <v>15.5</v>
      </c>
      <c r="Q14" s="17">
        <v>18.100000000000001</v>
      </c>
      <c r="R14" s="17">
        <v>19.2</v>
      </c>
      <c r="S14" s="17">
        <v>19.3</v>
      </c>
      <c r="T14" s="17">
        <v>17.600000000000001</v>
      </c>
      <c r="U14" s="17">
        <v>15</v>
      </c>
      <c r="V14" s="17">
        <v>12.4</v>
      </c>
      <c r="W14" s="17">
        <v>10.5</v>
      </c>
      <c r="X14" s="43">
        <v>8.8000000000000007</v>
      </c>
      <c r="Z14" s="63">
        <f t="shared" si="0"/>
        <v>-0.16190476190476183</v>
      </c>
      <c r="AB14" s="63">
        <f t="shared" si="1"/>
        <v>-1.8232819074333828E-2</v>
      </c>
    </row>
    <row r="15" spans="1:28" ht="21.95" customHeight="1">
      <c r="A15" s="15" t="s">
        <v>6</v>
      </c>
      <c r="B15" s="16">
        <v>12.491</v>
      </c>
      <c r="C15" s="17">
        <v>12.036</v>
      </c>
      <c r="D15" s="17">
        <v>11.988</v>
      </c>
      <c r="E15" s="17">
        <v>12.337999999999999</v>
      </c>
      <c r="F15" s="17">
        <v>11.113</v>
      </c>
      <c r="G15" s="17">
        <v>10.972</v>
      </c>
      <c r="H15" s="17">
        <v>11.103</v>
      </c>
      <c r="I15" s="17">
        <v>11.166</v>
      </c>
      <c r="J15" s="17">
        <v>10.677</v>
      </c>
      <c r="K15" s="17">
        <v>10.342000000000001</v>
      </c>
      <c r="L15" s="17">
        <v>9.7530000000000001</v>
      </c>
      <c r="M15" s="17">
        <v>9.8000000000000007</v>
      </c>
      <c r="N15" s="17">
        <v>10.1</v>
      </c>
      <c r="O15" s="17">
        <v>10.4</v>
      </c>
      <c r="P15" s="17">
        <v>9.9</v>
      </c>
      <c r="Q15" s="17">
        <v>10.3</v>
      </c>
      <c r="R15" s="17">
        <v>9.4</v>
      </c>
      <c r="S15" s="17">
        <v>8.9</v>
      </c>
      <c r="T15" s="17">
        <v>8.4</v>
      </c>
      <c r="U15" s="17">
        <v>8.9</v>
      </c>
      <c r="V15" s="17">
        <v>9.4</v>
      </c>
      <c r="W15" s="17">
        <v>8.4</v>
      </c>
      <c r="X15" s="43">
        <v>8.3000000000000007</v>
      </c>
      <c r="Z15" s="63">
        <f t="shared" si="0"/>
        <v>-1.1904761904761862E-2</v>
      </c>
      <c r="AB15" s="63">
        <f t="shared" si="1"/>
        <v>-0.32751581138419655</v>
      </c>
    </row>
    <row r="16" spans="1:28" ht="21.95" customHeight="1">
      <c r="A16" s="18" t="s">
        <v>31</v>
      </c>
      <c r="B16" s="19">
        <v>4.5949999999999998</v>
      </c>
      <c r="C16" s="20">
        <v>4.6970000000000001</v>
      </c>
      <c r="D16" s="20">
        <v>4.6509999999999998</v>
      </c>
      <c r="E16" s="20">
        <v>5.3150000000000004</v>
      </c>
      <c r="F16" s="20">
        <v>4.9130000000000003</v>
      </c>
      <c r="G16" s="20">
        <v>4.9000000000000004</v>
      </c>
      <c r="H16" s="20">
        <v>4.7930000000000001</v>
      </c>
      <c r="I16" s="20">
        <v>4.5229999999999997</v>
      </c>
      <c r="J16" s="20">
        <v>4.5389999999999997</v>
      </c>
      <c r="K16" s="20">
        <v>4.5149999999999997</v>
      </c>
      <c r="L16" s="20">
        <v>4.6900000000000004</v>
      </c>
      <c r="M16" s="20">
        <v>4.7</v>
      </c>
      <c r="N16" s="20">
        <v>5</v>
      </c>
      <c r="O16" s="20">
        <v>4.2</v>
      </c>
      <c r="P16" s="20">
        <v>4.3</v>
      </c>
      <c r="Q16" s="20">
        <v>4.8</v>
      </c>
      <c r="R16" s="20">
        <v>4.7</v>
      </c>
      <c r="S16" s="20">
        <v>5.2</v>
      </c>
      <c r="T16" s="20">
        <v>5.0999999999999996</v>
      </c>
      <c r="U16" s="20">
        <v>5.4</v>
      </c>
      <c r="V16" s="20">
        <v>4.4000000000000004</v>
      </c>
      <c r="W16" s="20">
        <v>5.3</v>
      </c>
      <c r="X16" s="44">
        <v>6</v>
      </c>
      <c r="Z16" s="63">
        <f t="shared" si="0"/>
        <v>0.13207547169811323</v>
      </c>
      <c r="AB16" s="63">
        <f t="shared" si="1"/>
        <v>0.15342763873775847</v>
      </c>
    </row>
    <row r="17" spans="1:28" ht="21.95" customHeight="1">
      <c r="A17" s="15" t="s">
        <v>8</v>
      </c>
      <c r="B17" s="16">
        <v>3.899</v>
      </c>
      <c r="C17" s="17">
        <v>3.976</v>
      </c>
      <c r="D17" s="17">
        <v>4.0069999999999997</v>
      </c>
      <c r="E17" s="17">
        <v>4.1959999999999997</v>
      </c>
      <c r="F17" s="17">
        <v>4.3609999999999998</v>
      </c>
      <c r="G17" s="17">
        <v>4.5229999999999997</v>
      </c>
      <c r="H17" s="17">
        <v>4.5670000000000002</v>
      </c>
      <c r="I17" s="17">
        <v>4.9029999999999996</v>
      </c>
      <c r="J17" s="17">
        <v>4.9320000000000004</v>
      </c>
      <c r="K17" s="17">
        <v>5.12</v>
      </c>
      <c r="L17" s="17">
        <v>5.351</v>
      </c>
      <c r="M17" s="17">
        <v>5.3</v>
      </c>
      <c r="N17" s="17">
        <v>5.4</v>
      </c>
      <c r="O17" s="17">
        <v>5.4</v>
      </c>
      <c r="P17" s="17">
        <v>5.4</v>
      </c>
      <c r="Q17" s="17">
        <v>5.5</v>
      </c>
      <c r="R17" s="17">
        <v>5.4</v>
      </c>
      <c r="S17" s="17">
        <v>5.9</v>
      </c>
      <c r="T17" s="17">
        <v>5.3</v>
      </c>
      <c r="U17" s="17">
        <v>5.8</v>
      </c>
      <c r="V17" s="17">
        <v>6</v>
      </c>
      <c r="W17" s="17">
        <v>5.7</v>
      </c>
      <c r="X17" s="43">
        <v>5.5</v>
      </c>
      <c r="Y17" s="11"/>
      <c r="Z17" s="63">
        <f t="shared" si="0"/>
        <v>-3.5087719298245647E-2</v>
      </c>
      <c r="AB17" s="63">
        <f t="shared" si="1"/>
        <v>0.46191331110541167</v>
      </c>
    </row>
    <row r="18" spans="1:28" ht="21.95" customHeight="1">
      <c r="A18" s="15" t="s">
        <v>10</v>
      </c>
      <c r="B18" s="16">
        <v>3.8919999999999999</v>
      </c>
      <c r="C18" s="17">
        <v>3.903</v>
      </c>
      <c r="D18" s="17">
        <v>3.879</v>
      </c>
      <c r="E18" s="17">
        <v>3.4609999999999999</v>
      </c>
      <c r="F18" s="17">
        <v>3.4780000000000002</v>
      </c>
      <c r="G18" s="17">
        <v>3.4009999999999998</v>
      </c>
      <c r="H18" s="17">
        <v>3.407</v>
      </c>
      <c r="I18" s="17">
        <v>3.5569999999999999</v>
      </c>
      <c r="J18" s="17">
        <v>3.5579999999999998</v>
      </c>
      <c r="K18" s="17">
        <v>3.3839999999999999</v>
      </c>
      <c r="L18" s="17">
        <v>3.4630000000000001</v>
      </c>
      <c r="M18" s="17">
        <v>3.5</v>
      </c>
      <c r="N18" s="17">
        <v>3.6</v>
      </c>
      <c r="O18" s="17">
        <v>3.7</v>
      </c>
      <c r="P18" s="17">
        <v>4</v>
      </c>
      <c r="Q18" s="17">
        <v>4.3</v>
      </c>
      <c r="R18" s="17">
        <v>4.4000000000000004</v>
      </c>
      <c r="S18" s="17">
        <v>4.5</v>
      </c>
      <c r="T18" s="17">
        <v>4.2</v>
      </c>
      <c r="U18" s="17">
        <v>3.9</v>
      </c>
      <c r="V18" s="17">
        <v>3.1</v>
      </c>
      <c r="W18" s="17">
        <v>3.9</v>
      </c>
      <c r="X18" s="43">
        <v>4.5999999999999996</v>
      </c>
      <c r="Z18" s="63">
        <f t="shared" si="0"/>
        <v>0.17948717948717943</v>
      </c>
      <c r="AB18" s="63">
        <f t="shared" si="1"/>
        <v>2.055498458376158E-3</v>
      </c>
    </row>
    <row r="19" spans="1:28" ht="21.95" customHeight="1">
      <c r="A19" s="15" t="s">
        <v>9</v>
      </c>
      <c r="B19" s="16">
        <v>2.7559999999999998</v>
      </c>
      <c r="C19" s="17">
        <v>2.8</v>
      </c>
      <c r="D19" s="17">
        <v>2.8839999999999999</v>
      </c>
      <c r="E19" s="17">
        <v>3.44</v>
      </c>
      <c r="F19" s="17">
        <v>3.6070000000000002</v>
      </c>
      <c r="G19" s="17">
        <v>3.7189999999999999</v>
      </c>
      <c r="H19" s="17">
        <v>3.9569999999999999</v>
      </c>
      <c r="I19" s="17">
        <v>4.0179999999999998</v>
      </c>
      <c r="J19" s="17">
        <v>4.0439999999999996</v>
      </c>
      <c r="K19" s="17">
        <v>4.1210000000000004</v>
      </c>
      <c r="L19" s="17">
        <v>4.3390000000000004</v>
      </c>
      <c r="M19" s="17">
        <v>5</v>
      </c>
      <c r="N19" s="17">
        <v>5</v>
      </c>
      <c r="O19" s="17">
        <v>4.9000000000000004</v>
      </c>
      <c r="P19" s="17">
        <v>4.5999999999999996</v>
      </c>
      <c r="Q19" s="17">
        <v>4.8</v>
      </c>
      <c r="R19" s="17">
        <v>5</v>
      </c>
      <c r="S19" s="17">
        <v>5</v>
      </c>
      <c r="T19" s="17">
        <v>4.9000000000000004</v>
      </c>
      <c r="U19" s="17">
        <v>4.7</v>
      </c>
      <c r="V19" s="17">
        <v>4.4000000000000004</v>
      </c>
      <c r="W19" s="17">
        <v>4.2</v>
      </c>
      <c r="X19" s="43">
        <v>4.2</v>
      </c>
      <c r="Z19" s="63">
        <f t="shared" si="0"/>
        <v>0</v>
      </c>
      <c r="AB19" s="63">
        <f t="shared" si="1"/>
        <v>0.52394775036284491</v>
      </c>
    </row>
    <row r="20" spans="1:28" ht="21.95" customHeight="1">
      <c r="A20" s="15" t="s">
        <v>11</v>
      </c>
      <c r="B20" s="16">
        <v>5.2149999999999999</v>
      </c>
      <c r="C20" s="17">
        <v>4.7050000000000001</v>
      </c>
      <c r="D20" s="17">
        <v>4.9640000000000004</v>
      </c>
      <c r="E20" s="17">
        <v>5.05</v>
      </c>
      <c r="F20" s="17">
        <v>5.8</v>
      </c>
      <c r="G20" s="17">
        <v>2.379</v>
      </c>
      <c r="H20" s="17">
        <v>5.5460000000000003</v>
      </c>
      <c r="I20" s="17">
        <v>5.5289999999999999</v>
      </c>
      <c r="J20" s="17">
        <v>5.4039999999999999</v>
      </c>
      <c r="K20" s="17">
        <v>4.0350000000000001</v>
      </c>
      <c r="L20" s="17">
        <v>1.6259999999999999</v>
      </c>
      <c r="M20" s="17">
        <v>4.0999999999999996</v>
      </c>
      <c r="N20" s="17">
        <v>4.3</v>
      </c>
      <c r="O20" s="17">
        <v>4.5999999999999996</v>
      </c>
      <c r="P20" s="17">
        <v>4.7</v>
      </c>
      <c r="Q20" s="17">
        <v>4</v>
      </c>
      <c r="R20" s="17">
        <v>3.8</v>
      </c>
      <c r="S20" s="17">
        <v>4.0999999999999996</v>
      </c>
      <c r="T20" s="17">
        <v>3.6</v>
      </c>
      <c r="U20" s="17">
        <v>3.5</v>
      </c>
      <c r="V20" s="17">
        <v>3.7</v>
      </c>
      <c r="W20" s="17">
        <v>3.7</v>
      </c>
      <c r="X20" s="43">
        <v>3.6</v>
      </c>
      <c r="Z20" s="63">
        <f t="shared" si="0"/>
        <v>-2.7027027027027049E-2</v>
      </c>
      <c r="AB20" s="63">
        <f t="shared" si="1"/>
        <v>-0.2905081495685522</v>
      </c>
    </row>
    <row r="21" spans="1:28" ht="21.95" customHeight="1">
      <c r="A21" s="15" t="s">
        <v>16</v>
      </c>
      <c r="B21" s="16">
        <v>2.7</v>
      </c>
      <c r="C21" s="17">
        <v>3.2</v>
      </c>
      <c r="D21" s="17">
        <v>3.2</v>
      </c>
      <c r="E21" s="17">
        <v>3.2</v>
      </c>
      <c r="F21" s="17">
        <v>3.2</v>
      </c>
      <c r="G21" s="17">
        <v>3.2</v>
      </c>
      <c r="H21" s="17">
        <v>3.4</v>
      </c>
      <c r="I21" s="17">
        <v>3.4</v>
      </c>
      <c r="J21" s="17">
        <v>3.4</v>
      </c>
      <c r="K21" s="17">
        <v>3.4</v>
      </c>
      <c r="L21" s="17">
        <v>3.6859999999999999</v>
      </c>
      <c r="M21" s="17">
        <v>3.625</v>
      </c>
      <c r="N21" s="17">
        <v>3.198</v>
      </c>
      <c r="O21" s="17">
        <v>3.488</v>
      </c>
      <c r="P21" s="17">
        <v>3.2330000000000001</v>
      </c>
      <c r="Q21" s="17">
        <v>3.27</v>
      </c>
      <c r="R21" s="17">
        <v>3.1120000000000001</v>
      </c>
      <c r="S21" s="17">
        <v>3.3</v>
      </c>
      <c r="T21" s="17">
        <v>3.3</v>
      </c>
      <c r="U21" s="17">
        <v>3.6</v>
      </c>
      <c r="V21" s="17">
        <v>4.0999999999999996</v>
      </c>
      <c r="W21" s="17">
        <v>4.0999999999999996</v>
      </c>
      <c r="X21" s="43">
        <v>3.6</v>
      </c>
      <c r="Z21" s="63">
        <f t="shared" si="0"/>
        <v>-0.12195121951219502</v>
      </c>
      <c r="AB21" s="63">
        <f t="shared" si="1"/>
        <v>0.51851851851851827</v>
      </c>
    </row>
    <row r="22" spans="1:28" ht="21.95" customHeight="1">
      <c r="A22" s="37" t="s">
        <v>17</v>
      </c>
      <c r="B22" s="38">
        <v>2.8010000000000002</v>
      </c>
      <c r="C22" s="39">
        <v>2.6339999999999999</v>
      </c>
      <c r="D22" s="39">
        <v>2.6339999999999999</v>
      </c>
      <c r="E22" s="39">
        <v>2.6339999999999999</v>
      </c>
      <c r="F22" s="39">
        <v>2.6339999999999999</v>
      </c>
      <c r="G22" s="39">
        <v>2.6339999999999999</v>
      </c>
      <c r="H22" s="39">
        <v>2.4740000000000002</v>
      </c>
      <c r="I22" s="39">
        <v>2.4740000000000002</v>
      </c>
      <c r="J22" s="39">
        <v>2.4740000000000002</v>
      </c>
      <c r="K22" s="39">
        <v>2.4740000000000002</v>
      </c>
      <c r="L22" s="39">
        <v>2.61</v>
      </c>
      <c r="M22" s="39">
        <v>2.778</v>
      </c>
      <c r="N22" s="39">
        <v>3.12</v>
      </c>
      <c r="O22" s="39">
        <v>3.3980000000000001</v>
      </c>
      <c r="P22" s="39">
        <v>3.49</v>
      </c>
      <c r="Q22" s="39">
        <v>3.5459999999999998</v>
      </c>
      <c r="R22" s="39">
        <v>3.5059999999999998</v>
      </c>
      <c r="S22" s="39">
        <v>3.5</v>
      </c>
      <c r="T22" s="39">
        <v>3.5</v>
      </c>
      <c r="U22" s="39">
        <v>3.5</v>
      </c>
      <c r="V22" s="39">
        <v>3.5</v>
      </c>
      <c r="W22" s="39">
        <v>3.3</v>
      </c>
      <c r="X22" s="43">
        <v>3.4</v>
      </c>
      <c r="Z22" s="63">
        <f t="shared" si="0"/>
        <v>3.0303030303030332E-2</v>
      </c>
      <c r="AB22" s="63">
        <f t="shared" si="1"/>
        <v>0.17815066047840045</v>
      </c>
    </row>
    <row r="23" spans="1:28" ht="21.95" customHeight="1">
      <c r="A23" s="37" t="s">
        <v>23</v>
      </c>
      <c r="B23" s="38">
        <v>3.0880000000000001</v>
      </c>
      <c r="C23" s="39">
        <v>3.077</v>
      </c>
      <c r="D23" s="39">
        <v>3.0110000000000001</v>
      </c>
      <c r="E23" s="39">
        <v>2.9670000000000001</v>
      </c>
      <c r="F23" s="39">
        <v>2.9329999999999998</v>
      </c>
      <c r="G23" s="39">
        <v>2.875</v>
      </c>
      <c r="H23" s="39">
        <v>2.806</v>
      </c>
      <c r="I23" s="39">
        <v>2.92</v>
      </c>
      <c r="J23" s="39">
        <v>2.911</v>
      </c>
      <c r="K23" s="39">
        <v>2.8849999999999998</v>
      </c>
      <c r="L23" s="39">
        <v>2.9350000000000001</v>
      </c>
      <c r="M23" s="39">
        <v>2.8719999999999999</v>
      </c>
      <c r="N23" s="39">
        <v>2.8239999999999998</v>
      </c>
      <c r="O23" s="39">
        <v>2.8769999999999998</v>
      </c>
      <c r="P23" s="39">
        <v>2.827</v>
      </c>
      <c r="Q23" s="39">
        <v>2.8050000000000002</v>
      </c>
      <c r="R23" s="39">
        <v>2.6989999999999998</v>
      </c>
      <c r="S23" s="39">
        <v>2.4809999999999999</v>
      </c>
      <c r="T23" s="39">
        <v>2.4390000000000001</v>
      </c>
      <c r="U23" s="39">
        <v>2.5529999999999999</v>
      </c>
      <c r="V23" s="39">
        <v>2.5030000000000001</v>
      </c>
      <c r="W23" s="39">
        <v>2.5510000000000002</v>
      </c>
      <c r="X23" s="43">
        <v>2.6</v>
      </c>
      <c r="Z23" s="63">
        <f t="shared" si="0"/>
        <v>1.9208153665229294E-2</v>
      </c>
      <c r="AB23" s="63">
        <f t="shared" si="1"/>
        <v>-0.17389896373056993</v>
      </c>
    </row>
    <row r="24" spans="1:28" ht="21.95" customHeight="1">
      <c r="A24" s="37" t="s">
        <v>25</v>
      </c>
      <c r="B24" s="38">
        <v>2.4769999999999999</v>
      </c>
      <c r="C24" s="39">
        <v>2.2909999999999999</v>
      </c>
      <c r="D24" s="39">
        <v>2.403</v>
      </c>
      <c r="E24" s="39">
        <v>2.383</v>
      </c>
      <c r="F24" s="39">
        <v>2.4</v>
      </c>
      <c r="G24" s="39">
        <v>2.4</v>
      </c>
      <c r="H24" s="39">
        <v>2.4500000000000002</v>
      </c>
      <c r="I24" s="39">
        <v>2.4500000000000002</v>
      </c>
      <c r="J24" s="39">
        <v>2.4</v>
      </c>
      <c r="K24" s="39">
        <v>2.4</v>
      </c>
      <c r="L24" s="39">
        <v>2.4</v>
      </c>
      <c r="M24" s="39">
        <v>2.5419999999999998</v>
      </c>
      <c r="N24" s="39">
        <v>2.6520000000000001</v>
      </c>
      <c r="O24" s="39">
        <v>2.8029999999999999</v>
      </c>
      <c r="P24" s="39">
        <v>3.0009999999999999</v>
      </c>
      <c r="Q24" s="39">
        <v>2.375</v>
      </c>
      <c r="R24" s="39">
        <v>2.423</v>
      </c>
      <c r="S24" s="39">
        <v>2.415</v>
      </c>
      <c r="T24" s="39">
        <v>2.4</v>
      </c>
      <c r="U24" s="39">
        <v>2.2999999999999998</v>
      </c>
      <c r="V24" s="39">
        <v>2.2999999999999998</v>
      </c>
      <c r="W24" s="39">
        <v>2.4</v>
      </c>
      <c r="X24" s="43">
        <v>2.4</v>
      </c>
      <c r="Z24" s="63">
        <f t="shared" si="0"/>
        <v>0</v>
      </c>
      <c r="AB24" s="63">
        <f t="shared" si="1"/>
        <v>-3.1085991118288237E-2</v>
      </c>
    </row>
    <row r="25" spans="1:28" ht="21.95" customHeight="1">
      <c r="A25" s="37" t="s">
        <v>26</v>
      </c>
      <c r="B25" s="38">
        <v>0.67300000000000004</v>
      </c>
      <c r="C25" s="39">
        <v>0.89700000000000002</v>
      </c>
      <c r="D25" s="39">
        <v>1.087</v>
      </c>
      <c r="E25" s="39">
        <v>1.1739999999999999</v>
      </c>
      <c r="F25" s="39">
        <v>0.82</v>
      </c>
      <c r="G25" s="39">
        <v>1.1000000000000001</v>
      </c>
      <c r="H25" s="39">
        <v>1.3</v>
      </c>
      <c r="I25" s="39">
        <v>1.77</v>
      </c>
      <c r="J25" s="39">
        <v>1.974</v>
      </c>
      <c r="K25" s="39">
        <v>2.0059999999999998</v>
      </c>
      <c r="L25" s="39">
        <v>2</v>
      </c>
      <c r="M25" s="39">
        <v>2.2599999999999998</v>
      </c>
      <c r="N25" s="39">
        <v>1.6859999999999999</v>
      </c>
      <c r="O25" s="39">
        <v>2.0670000000000002</v>
      </c>
      <c r="P25" s="39">
        <v>2.125</v>
      </c>
      <c r="Q25" s="39">
        <v>2.2360000000000002</v>
      </c>
      <c r="R25" s="39">
        <v>2.2309999999999999</v>
      </c>
      <c r="S25" s="39">
        <v>2.0939999999999999</v>
      </c>
      <c r="T25" s="39">
        <v>2</v>
      </c>
      <c r="U25" s="39">
        <v>2.2000000000000002</v>
      </c>
      <c r="V25" s="39">
        <v>2.1</v>
      </c>
      <c r="W25" s="39">
        <v>2.2000000000000002</v>
      </c>
      <c r="X25" s="43">
        <v>2.2000000000000002</v>
      </c>
      <c r="Z25" s="63">
        <f t="shared" si="0"/>
        <v>0</v>
      </c>
      <c r="AB25" s="63">
        <f t="shared" si="1"/>
        <v>2.2689450222882614</v>
      </c>
    </row>
    <row r="26" spans="1:28" ht="21.95" customHeight="1">
      <c r="A26" s="37" t="s">
        <v>24</v>
      </c>
      <c r="B26" s="38">
        <v>3.0880000000000001</v>
      </c>
      <c r="C26" s="39">
        <v>3.077</v>
      </c>
      <c r="D26" s="39">
        <v>3.0110000000000001</v>
      </c>
      <c r="E26" s="39">
        <v>2.9670000000000001</v>
      </c>
      <c r="F26" s="39">
        <v>2.9329999999999998</v>
      </c>
      <c r="G26" s="39">
        <v>2.875</v>
      </c>
      <c r="H26" s="39">
        <v>2.806</v>
      </c>
      <c r="I26" s="39">
        <v>2.92</v>
      </c>
      <c r="J26" s="39">
        <v>2.911</v>
      </c>
      <c r="K26" s="39">
        <v>2.8849999999999998</v>
      </c>
      <c r="L26" s="39">
        <v>2.9350000000000001</v>
      </c>
      <c r="M26" s="39">
        <v>2.8719999999999999</v>
      </c>
      <c r="N26" s="39">
        <v>2.8239999999999998</v>
      </c>
      <c r="O26" s="39">
        <v>2.8769999999999998</v>
      </c>
      <c r="P26" s="39">
        <v>2.827</v>
      </c>
      <c r="Q26" s="39">
        <v>2.8050000000000002</v>
      </c>
      <c r="R26" s="39">
        <v>2.6989999999999998</v>
      </c>
      <c r="S26" s="39">
        <v>2.4809999999999999</v>
      </c>
      <c r="T26" s="39">
        <v>2.4390000000000001</v>
      </c>
      <c r="U26" s="39">
        <v>2.5529999999999999</v>
      </c>
      <c r="V26" s="39">
        <v>2.5030000000000001</v>
      </c>
      <c r="W26" s="39">
        <v>2.5510000000000002</v>
      </c>
      <c r="X26" s="43">
        <v>2</v>
      </c>
      <c r="Z26" s="63">
        <f t="shared" si="0"/>
        <v>-0.21599372794982363</v>
      </c>
      <c r="AB26" s="63">
        <f t="shared" si="1"/>
        <v>-0.17389896373056993</v>
      </c>
    </row>
    <row r="27" spans="1:28" ht="21.95" customHeight="1">
      <c r="A27" s="37" t="s">
        <v>27</v>
      </c>
      <c r="B27" s="38">
        <v>1.1819999999999999</v>
      </c>
      <c r="C27" s="39">
        <v>1.32</v>
      </c>
      <c r="D27" s="39">
        <v>1.4730000000000001</v>
      </c>
      <c r="E27" s="39">
        <v>1.502</v>
      </c>
      <c r="F27" s="39">
        <v>1.3240000000000001</v>
      </c>
      <c r="G27" s="39">
        <v>1.5349999999999999</v>
      </c>
      <c r="H27" s="39">
        <v>1.462</v>
      </c>
      <c r="I27" s="39">
        <v>1.768</v>
      </c>
      <c r="J27" s="39">
        <v>2.008</v>
      </c>
      <c r="K27" s="39">
        <v>2.1539999999999999</v>
      </c>
      <c r="L27" s="39">
        <v>2.2240000000000002</v>
      </c>
      <c r="M27" s="39">
        <v>2.2949999999999999</v>
      </c>
      <c r="N27" s="39">
        <v>2.3119999999999998</v>
      </c>
      <c r="O27" s="39">
        <v>2.375</v>
      </c>
      <c r="P27" s="39">
        <v>2.3439999999999999</v>
      </c>
      <c r="Q27" s="39">
        <v>2.33</v>
      </c>
      <c r="R27" s="39">
        <v>2.37</v>
      </c>
      <c r="S27" s="39">
        <v>2.3479999999999999</v>
      </c>
      <c r="T27" s="39">
        <v>2.0630000000000002</v>
      </c>
      <c r="U27" s="39">
        <v>2.0249999999999999</v>
      </c>
      <c r="V27" s="39">
        <v>2.13</v>
      </c>
      <c r="W27" s="39">
        <v>2.1230000000000002</v>
      </c>
      <c r="X27" s="43">
        <v>2</v>
      </c>
      <c r="Z27" s="63">
        <f t="shared" si="0"/>
        <v>-5.7936881771078759E-2</v>
      </c>
      <c r="AB27" s="63">
        <f t="shared" si="1"/>
        <v>0.7961082910321492</v>
      </c>
    </row>
    <row r="28" spans="1:28" ht="21.95" customHeight="1" thickBot="1">
      <c r="A28" s="24" t="s">
        <v>12</v>
      </c>
      <c r="B28" s="57">
        <f t="shared" ref="B28:S28" si="2">B29-SUM(B7:B27)</f>
        <v>31.357000000000056</v>
      </c>
      <c r="C28" s="25">
        <f t="shared" si="2"/>
        <v>32.43100000000004</v>
      </c>
      <c r="D28" s="25">
        <f t="shared" si="2"/>
        <v>32.519000000000062</v>
      </c>
      <c r="E28" s="25">
        <f t="shared" si="2"/>
        <v>33.355999999999966</v>
      </c>
      <c r="F28" s="25">
        <f t="shared" si="2"/>
        <v>35.451999999999998</v>
      </c>
      <c r="G28" s="25">
        <f t="shared" si="2"/>
        <v>37.299000000000007</v>
      </c>
      <c r="H28" s="25">
        <f t="shared" si="2"/>
        <v>39.234999999999957</v>
      </c>
      <c r="I28" s="25">
        <f t="shared" si="2"/>
        <v>42.725000000000051</v>
      </c>
      <c r="J28" s="25">
        <f t="shared" si="2"/>
        <v>42.81800000000004</v>
      </c>
      <c r="K28" s="25">
        <f t="shared" si="2"/>
        <v>42.657000000000011</v>
      </c>
      <c r="L28" s="25">
        <f t="shared" si="2"/>
        <v>40.488999999999976</v>
      </c>
      <c r="M28" s="25">
        <f t="shared" si="2"/>
        <v>40.356000000000023</v>
      </c>
      <c r="N28" s="25">
        <f t="shared" si="2"/>
        <v>40.383999999999958</v>
      </c>
      <c r="O28" s="25">
        <f t="shared" si="2"/>
        <v>39.714999999999975</v>
      </c>
      <c r="P28" s="25">
        <f t="shared" si="2"/>
        <v>39.853000000000009</v>
      </c>
      <c r="Q28" s="25">
        <f t="shared" si="2"/>
        <v>39.432999999999936</v>
      </c>
      <c r="R28" s="25">
        <f t="shared" si="2"/>
        <v>39.159999999999968</v>
      </c>
      <c r="S28" s="25">
        <f t="shared" si="2"/>
        <v>40.081000000000017</v>
      </c>
      <c r="T28" s="25">
        <f t="shared" ref="T28:X28" si="3">T29-SUM(T7:T27)</f>
        <v>38.15900000000002</v>
      </c>
      <c r="U28" s="25">
        <f t="shared" si="3"/>
        <v>36.468999999999994</v>
      </c>
      <c r="V28" s="25">
        <f t="shared" si="3"/>
        <v>35.663999999999987</v>
      </c>
      <c r="W28" s="25">
        <f t="shared" si="3"/>
        <v>-57.424999999999955</v>
      </c>
      <c r="X28" s="59">
        <f t="shared" si="3"/>
        <v>37.200000000000017</v>
      </c>
      <c r="Z28" s="64">
        <f t="shared" si="0"/>
        <v>-1.647801480191555</v>
      </c>
      <c r="AB28" s="31">
        <f t="shared" si="1"/>
        <v>-2.8313295276971604</v>
      </c>
    </row>
    <row r="29" spans="1:28" ht="22.5" customHeight="1" thickBot="1">
      <c r="A29" s="21" t="s">
        <v>13</v>
      </c>
      <c r="B29" s="22">
        <v>226</v>
      </c>
      <c r="C29" s="23">
        <v>228</v>
      </c>
      <c r="D29" s="23">
        <v>230</v>
      </c>
      <c r="E29" s="23">
        <v>237</v>
      </c>
      <c r="F29" s="23">
        <v>239</v>
      </c>
      <c r="G29" s="23">
        <v>239</v>
      </c>
      <c r="H29" s="23">
        <v>247</v>
      </c>
      <c r="I29" s="23">
        <v>255</v>
      </c>
      <c r="J29" s="23">
        <v>251</v>
      </c>
      <c r="K29" s="23">
        <v>243</v>
      </c>
      <c r="L29" s="23">
        <v>242</v>
      </c>
      <c r="M29" s="23">
        <v>242.8</v>
      </c>
      <c r="N29" s="23">
        <v>243.6</v>
      </c>
      <c r="O29" s="23">
        <v>242</v>
      </c>
      <c r="P29" s="23">
        <v>238</v>
      </c>
      <c r="Q29" s="23">
        <v>243</v>
      </c>
      <c r="R29" s="23">
        <v>244</v>
      </c>
      <c r="S29" s="35">
        <v>246</v>
      </c>
      <c r="T29" s="35">
        <v>241</v>
      </c>
      <c r="U29" s="35">
        <v>237</v>
      </c>
      <c r="V29" s="35">
        <v>231</v>
      </c>
      <c r="W29" s="35">
        <v>234</v>
      </c>
      <c r="X29" s="42">
        <v>232</v>
      </c>
      <c r="Z29" s="32">
        <f t="shared" si="0"/>
        <v>-8.5470085470085479E-3</v>
      </c>
      <c r="AA29" s="34"/>
      <c r="AB29" s="32">
        <f t="shared" si="1"/>
        <v>3.5398230088495575E-2</v>
      </c>
    </row>
    <row r="31" spans="1:28" ht="15.75" thickBot="1"/>
    <row r="32" spans="1:28" ht="31.5" customHeight="1" thickBot="1">
      <c r="A32" s="8" t="s">
        <v>14</v>
      </c>
      <c r="B32" s="9">
        <v>2000</v>
      </c>
      <c r="C32" s="10">
        <v>2001</v>
      </c>
      <c r="D32" s="10">
        <v>2002</v>
      </c>
      <c r="E32" s="10">
        <v>2003</v>
      </c>
      <c r="F32" s="10">
        <v>2004</v>
      </c>
      <c r="G32" s="10">
        <v>2005</v>
      </c>
      <c r="H32" s="10">
        <v>2006</v>
      </c>
      <c r="I32" s="10">
        <v>2007</v>
      </c>
      <c r="J32" s="10">
        <v>2008</v>
      </c>
      <c r="K32" s="10">
        <v>2009</v>
      </c>
      <c r="L32" s="10">
        <v>2010</v>
      </c>
      <c r="M32" s="10">
        <v>2011</v>
      </c>
      <c r="N32" s="10">
        <v>2012</v>
      </c>
      <c r="O32" s="10">
        <v>2013</v>
      </c>
      <c r="P32" s="10">
        <v>2014</v>
      </c>
      <c r="Q32" s="10">
        <v>2015</v>
      </c>
      <c r="R32" s="10">
        <v>2016</v>
      </c>
      <c r="S32" s="33">
        <v>2017</v>
      </c>
      <c r="T32" s="33">
        <v>2018</v>
      </c>
      <c r="U32" s="33">
        <v>2019</v>
      </c>
      <c r="V32" s="33">
        <v>2020</v>
      </c>
      <c r="W32" s="10" t="s">
        <v>20</v>
      </c>
      <c r="X32" s="40" t="s">
        <v>21</v>
      </c>
    </row>
    <row r="33" spans="1:24" ht="21.75" customHeight="1">
      <c r="A33" s="12" t="s">
        <v>2</v>
      </c>
      <c r="B33" s="53">
        <f>B7/$B$29</f>
        <v>9.3805309734513273E-2</v>
      </c>
      <c r="C33" s="27">
        <f>C7/$C$29</f>
        <v>9.3201754385964911E-2</v>
      </c>
      <c r="D33" s="27">
        <f>D7/$D$29</f>
        <v>9.7991304347826089E-2</v>
      </c>
      <c r="E33" s="27">
        <f>E7/$E$29</f>
        <v>0.10042616033755274</v>
      </c>
      <c r="F33" s="27">
        <f>F7/$F$29</f>
        <v>0.10355648535564854</v>
      </c>
      <c r="G33" s="27">
        <f>G7/$G$29</f>
        <v>0.10815899581589959</v>
      </c>
      <c r="H33" s="27">
        <f>H7/$H$29</f>
        <v>0.10809716599190283</v>
      </c>
      <c r="I33" s="27">
        <f>I7/$I$29</f>
        <v>0.10921568627450981</v>
      </c>
      <c r="J33" s="27">
        <f>J7/$J$29</f>
        <v>0.11035856573705179</v>
      </c>
      <c r="K33" s="27">
        <f>K7/$K$29</f>
        <v>0.11213991769547325</v>
      </c>
      <c r="L33" s="27">
        <f>L7/$L$29</f>
        <v>0.11404958677685952</v>
      </c>
      <c r="M33" s="27">
        <f>M7/$M$29</f>
        <v>0.11655683690280065</v>
      </c>
      <c r="N33" s="27">
        <f>N7/$N$29</f>
        <v>0.11986863711001643</v>
      </c>
      <c r="O33" s="27">
        <f>O7/$O$29</f>
        <v>0.12727272727272729</v>
      </c>
      <c r="P33" s="27">
        <f>P7/$P$29</f>
        <v>0.12857142857142859</v>
      </c>
      <c r="Q33" s="27">
        <f>Q7/$Q$29</f>
        <v>0.12716049382716049</v>
      </c>
      <c r="R33" s="27">
        <f>R7/$R$29</f>
        <v>0.12827868852459018</v>
      </c>
      <c r="S33" s="27">
        <f>S7/$S$29</f>
        <v>0.12804878048780488</v>
      </c>
      <c r="T33" s="27">
        <f>T7/$T$29</f>
        <v>0.13983402489626556</v>
      </c>
      <c r="U33" s="27">
        <f>U7/$U$29</f>
        <v>0.14472573839662445</v>
      </c>
      <c r="V33" s="27">
        <f>V7/$V$29</f>
        <v>0.14242424242424243</v>
      </c>
      <c r="W33" s="27">
        <f>W7/$W$29</f>
        <v>0.14145299145299145</v>
      </c>
      <c r="X33" s="28">
        <f>X7/$X$29</f>
        <v>0.14655172413793102</v>
      </c>
    </row>
    <row r="34" spans="1:24" ht="21.75" customHeight="1">
      <c r="A34" s="15" t="s">
        <v>0</v>
      </c>
      <c r="B34" s="54">
        <f t="shared" ref="B34:B54" si="4">B8/$B$29</f>
        <v>0.15265486725663716</v>
      </c>
      <c r="C34" s="29">
        <f t="shared" ref="C34:C54" si="5">C8/$C$29</f>
        <v>0.1487675438596491</v>
      </c>
      <c r="D34" s="29">
        <f t="shared" ref="D34:D54" si="6">D8/$D$29</f>
        <v>0.15139130434782608</v>
      </c>
      <c r="E34" s="29">
        <f t="shared" ref="E34:E54" si="7">E8/$E$29</f>
        <v>0.1438016877637131</v>
      </c>
      <c r="F34" s="29">
        <f t="shared" ref="F34:F54" si="8">F8/$F$29</f>
        <v>0.1389874476987448</v>
      </c>
      <c r="G34" s="29">
        <f t="shared" ref="G34:G54" si="9">G8/$G$29</f>
        <v>0.14029288702928872</v>
      </c>
      <c r="H34" s="29">
        <f t="shared" ref="H34:H54" si="10">H8/$H$29</f>
        <v>0.13361538461538461</v>
      </c>
      <c r="I34" s="29">
        <f t="shared" ref="I34:I54" si="11">I8/$I$29</f>
        <v>0.12615294117647058</v>
      </c>
      <c r="J34" s="29">
        <f t="shared" ref="J34:J54" si="12">J8/$J$29</f>
        <v>0.12270916334661355</v>
      </c>
      <c r="K34" s="29">
        <f t="shared" ref="K34:K54" si="13">K8/$K$29</f>
        <v>0.12434156378600823</v>
      </c>
      <c r="L34" s="29">
        <f t="shared" ref="L34:L54" si="14">L8/$L$29</f>
        <v>0.12095867768595041</v>
      </c>
      <c r="M34" s="29">
        <f t="shared" ref="M34:M54" si="15">M8/$M$29</f>
        <v>0.11655683690280065</v>
      </c>
      <c r="N34" s="29">
        <f t="shared" ref="N34:N54" si="16">N8/$N$29</f>
        <v>0.11494252873563218</v>
      </c>
      <c r="O34" s="29">
        <f t="shared" ref="O34:O54" si="17">O8/$O$29</f>
        <v>0.11487603305785124</v>
      </c>
      <c r="P34" s="29">
        <f t="shared" ref="P34:P54" si="18">P8/$P$29</f>
        <v>0.11554621848739496</v>
      </c>
      <c r="Q34" s="29">
        <f t="shared" ref="Q34:Q54" si="19">Q8/$Q$29</f>
        <v>0.11234567901234568</v>
      </c>
      <c r="R34" s="29">
        <f t="shared" ref="R34:R54" si="20">R8/$R$29</f>
        <v>0.11106557377049181</v>
      </c>
      <c r="S34" s="29">
        <f t="shared" ref="S34:S54" si="21">S8/$S$29</f>
        <v>0.10975609756097561</v>
      </c>
      <c r="T34" s="29">
        <f t="shared" ref="T34:T54" si="22">T8/$T$29</f>
        <v>0.1078838174273859</v>
      </c>
      <c r="U34" s="29">
        <f t="shared" ref="U34:U54" si="23">U8/$U$29</f>
        <v>0.10421940928270042</v>
      </c>
      <c r="V34" s="29">
        <f t="shared" ref="V34:V54" si="24">V8/$V$29</f>
        <v>0.10043290043290043</v>
      </c>
      <c r="W34" s="29">
        <f t="shared" ref="W34:W54" si="25">W8/$W$29</f>
        <v>0.10641025641025641</v>
      </c>
      <c r="X34" s="45">
        <f t="shared" ref="X34:X54" si="26">X8/$X$29</f>
        <v>0.10905172413793104</v>
      </c>
    </row>
    <row r="35" spans="1:24" ht="21.75" customHeight="1">
      <c r="A35" s="15" t="s">
        <v>1</v>
      </c>
      <c r="B35" s="54">
        <f t="shared" si="4"/>
        <v>0.13628318584070798</v>
      </c>
      <c r="C35" s="29">
        <f t="shared" si="5"/>
        <v>0.13223684210526315</v>
      </c>
      <c r="D35" s="29">
        <f t="shared" si="6"/>
        <v>0.12047391304347826</v>
      </c>
      <c r="E35" s="29">
        <f t="shared" si="7"/>
        <v>0.12381012658227848</v>
      </c>
      <c r="F35" s="29">
        <f t="shared" si="8"/>
        <v>0.11841004184100419</v>
      </c>
      <c r="G35" s="29">
        <f t="shared" si="9"/>
        <v>0.11303765690376569</v>
      </c>
      <c r="H35" s="29">
        <f t="shared" si="10"/>
        <v>0.11065587044534413</v>
      </c>
      <c r="I35" s="29">
        <f t="shared" si="11"/>
        <v>0.10470588235294118</v>
      </c>
      <c r="J35" s="29">
        <f t="shared" si="12"/>
        <v>0.10424701195219124</v>
      </c>
      <c r="K35" s="29">
        <f t="shared" si="13"/>
        <v>9.91769547325103E-2</v>
      </c>
      <c r="L35" s="29">
        <f t="shared" si="14"/>
        <v>0.10175206611570248</v>
      </c>
      <c r="M35" s="29">
        <f t="shared" si="15"/>
        <v>9.5140032948929157E-2</v>
      </c>
      <c r="N35" s="29">
        <f t="shared" si="16"/>
        <v>9.2775041050903131E-2</v>
      </c>
      <c r="O35" s="29">
        <f t="shared" si="17"/>
        <v>8.5950413223140495E-2</v>
      </c>
      <c r="P35" s="29">
        <f t="shared" si="18"/>
        <v>8.1932773109243698E-2</v>
      </c>
      <c r="Q35" s="29">
        <f t="shared" si="19"/>
        <v>8.8065843621399173E-2</v>
      </c>
      <c r="R35" s="29">
        <f t="shared" si="20"/>
        <v>9.1803278688524587E-2</v>
      </c>
      <c r="S35" s="29">
        <f t="shared" si="21"/>
        <v>9.1869918699186995E-2</v>
      </c>
      <c r="T35" s="29">
        <f t="shared" si="22"/>
        <v>9.2946058091286296E-2</v>
      </c>
      <c r="U35" s="29">
        <f t="shared" si="23"/>
        <v>9.535864978902954E-2</v>
      </c>
      <c r="V35" s="29">
        <f t="shared" si="24"/>
        <v>0.10476190476190476</v>
      </c>
      <c r="W35" s="29">
        <f t="shared" si="25"/>
        <v>0.10341880341880341</v>
      </c>
      <c r="X35" s="45">
        <f t="shared" si="26"/>
        <v>9.9137931034482762E-2</v>
      </c>
    </row>
    <row r="36" spans="1:24" ht="21.75" customHeight="1">
      <c r="A36" s="15" t="s">
        <v>3</v>
      </c>
      <c r="B36" s="54">
        <f t="shared" si="4"/>
        <v>8.9159292035398227E-2</v>
      </c>
      <c r="C36" s="29">
        <f t="shared" si="5"/>
        <v>8.7912280701754386E-2</v>
      </c>
      <c r="D36" s="29">
        <f t="shared" si="6"/>
        <v>8.8139130434782609E-2</v>
      </c>
      <c r="E36" s="29">
        <f t="shared" si="7"/>
        <v>8.3270042194092828E-2</v>
      </c>
      <c r="F36" s="29">
        <f t="shared" si="8"/>
        <v>8.3033472803347275E-2</v>
      </c>
      <c r="G36" s="29">
        <f t="shared" si="9"/>
        <v>8.3046025104602503E-2</v>
      </c>
      <c r="H36" s="29">
        <f t="shared" si="10"/>
        <v>8.1821862348178134E-2</v>
      </c>
      <c r="I36" s="29">
        <f t="shared" si="11"/>
        <v>8.1498039215686269E-2</v>
      </c>
      <c r="J36" s="29">
        <f t="shared" si="12"/>
        <v>8.2657370517928291E-2</v>
      </c>
      <c r="K36" s="29">
        <f t="shared" si="13"/>
        <v>8.3226337448559673E-2</v>
      </c>
      <c r="L36" s="29">
        <f t="shared" si="14"/>
        <v>8.347107438016528E-2</v>
      </c>
      <c r="M36" s="29">
        <f t="shared" si="15"/>
        <v>8.1136738056013166E-2</v>
      </c>
      <c r="N36" s="29">
        <f t="shared" si="16"/>
        <v>8.3333333333333343E-2</v>
      </c>
      <c r="O36" s="29">
        <f t="shared" si="17"/>
        <v>8.4297520661157019E-2</v>
      </c>
      <c r="P36" s="29">
        <f t="shared" si="18"/>
        <v>8.5294117647058826E-2</v>
      </c>
      <c r="Q36" s="29">
        <f t="shared" si="19"/>
        <v>8.4362139917695478E-2</v>
      </c>
      <c r="R36" s="29">
        <f t="shared" si="20"/>
        <v>8.2786885245901637E-2</v>
      </c>
      <c r="S36" s="29">
        <f t="shared" si="21"/>
        <v>7.8455284552845533E-2</v>
      </c>
      <c r="T36" s="29">
        <f t="shared" si="22"/>
        <v>8.2987551867219914E-2</v>
      </c>
      <c r="U36" s="29">
        <f t="shared" si="23"/>
        <v>8.3544303797468356E-2</v>
      </c>
      <c r="V36" s="29">
        <f t="shared" si="24"/>
        <v>8.5714285714285715E-2</v>
      </c>
      <c r="W36" s="29">
        <f t="shared" si="25"/>
        <v>8.5042735042735032E-2</v>
      </c>
      <c r="X36" s="28">
        <f t="shared" si="26"/>
        <v>8.3620689655172414E-2</v>
      </c>
    </row>
    <row r="37" spans="1:24" ht="21.75" customHeight="1">
      <c r="A37" s="15" t="s">
        <v>5</v>
      </c>
      <c r="B37" s="54">
        <f t="shared" si="4"/>
        <v>4.2902654867256633E-2</v>
      </c>
      <c r="C37" s="29">
        <f t="shared" si="5"/>
        <v>4.5333333333333337E-2</v>
      </c>
      <c r="D37" s="29">
        <f t="shared" si="6"/>
        <v>4.8791304347826088E-2</v>
      </c>
      <c r="E37" s="29">
        <f t="shared" si="7"/>
        <v>4.8877637130801684E-2</v>
      </c>
      <c r="F37" s="29">
        <f t="shared" si="8"/>
        <v>5.3313807531380757E-2</v>
      </c>
      <c r="G37" s="29">
        <f t="shared" si="9"/>
        <v>5.4991631799163186E-2</v>
      </c>
      <c r="H37" s="29">
        <f t="shared" si="10"/>
        <v>5.1303643724696361E-2</v>
      </c>
      <c r="I37" s="29">
        <f t="shared" si="11"/>
        <v>5.3733333333333334E-2</v>
      </c>
      <c r="J37" s="29">
        <f t="shared" si="12"/>
        <v>5.3717131474103591E-2</v>
      </c>
      <c r="K37" s="29">
        <f t="shared" si="13"/>
        <v>5.2181069958847734E-2</v>
      </c>
      <c r="L37" s="29">
        <f t="shared" si="14"/>
        <v>5.3305785123966942E-2</v>
      </c>
      <c r="M37" s="29">
        <f t="shared" si="15"/>
        <v>5.313014827018122E-2</v>
      </c>
      <c r="N37" s="29">
        <f t="shared" si="16"/>
        <v>5.2545155993431861E-2</v>
      </c>
      <c r="O37" s="29">
        <f t="shared" si="17"/>
        <v>5.2479338842975204E-2</v>
      </c>
      <c r="P37" s="29">
        <f t="shared" si="18"/>
        <v>5.2941176470588235E-2</v>
      </c>
      <c r="Q37" s="29">
        <f t="shared" si="19"/>
        <v>5.267489711934157E-2</v>
      </c>
      <c r="R37" s="29">
        <f t="shared" si="20"/>
        <v>5.2868852459016395E-2</v>
      </c>
      <c r="S37" s="29">
        <f t="shared" si="21"/>
        <v>5.3252032520325204E-2</v>
      </c>
      <c r="T37" s="29">
        <f t="shared" si="22"/>
        <v>5.3526970954356851E-2</v>
      </c>
      <c r="U37" s="29">
        <f t="shared" si="23"/>
        <v>5.4852320675105488E-2</v>
      </c>
      <c r="V37" s="29">
        <f t="shared" si="24"/>
        <v>5.7142857142857141E-2</v>
      </c>
      <c r="W37" s="29">
        <f t="shared" si="25"/>
        <v>5.5982905982905978E-2</v>
      </c>
      <c r="X37" s="45">
        <f t="shared" si="26"/>
        <v>5.5172413793103454E-2</v>
      </c>
    </row>
    <row r="38" spans="1:24" ht="21.75" customHeight="1">
      <c r="A38" s="15" t="s">
        <v>22</v>
      </c>
      <c r="B38" s="54">
        <f t="shared" si="4"/>
        <v>2.0792035398230088E-2</v>
      </c>
      <c r="C38" s="29">
        <f t="shared" si="5"/>
        <v>2.6609649122807017E-2</v>
      </c>
      <c r="D38" s="29">
        <f t="shared" si="6"/>
        <v>2.7843478260869563E-2</v>
      </c>
      <c r="E38" s="29">
        <f t="shared" si="7"/>
        <v>3.6632911392405064E-2</v>
      </c>
      <c r="F38" s="29">
        <f t="shared" si="8"/>
        <v>3.8322175732217578E-2</v>
      </c>
      <c r="G38" s="29">
        <f t="shared" si="9"/>
        <v>4.10418410041841E-2</v>
      </c>
      <c r="H38" s="29">
        <f t="shared" si="10"/>
        <v>4.5550607287449391E-2</v>
      </c>
      <c r="I38" s="29">
        <f t="shared" si="11"/>
        <v>4.976470588235294E-2</v>
      </c>
      <c r="J38" s="29">
        <f t="shared" si="12"/>
        <v>4.7171314741035857E-2</v>
      </c>
      <c r="K38" s="29">
        <f t="shared" si="13"/>
        <v>4.2666666666666665E-2</v>
      </c>
      <c r="L38" s="29">
        <f t="shared" si="14"/>
        <v>5.0400826446280987E-2</v>
      </c>
      <c r="M38" s="29">
        <f t="shared" si="15"/>
        <v>5.0247116968698512E-2</v>
      </c>
      <c r="N38" s="29">
        <f t="shared" si="16"/>
        <v>4.6387520525451566E-2</v>
      </c>
      <c r="O38" s="29">
        <f t="shared" si="17"/>
        <v>4.2975206611570248E-2</v>
      </c>
      <c r="P38" s="29">
        <f t="shared" si="18"/>
        <v>4.0336134453781508E-2</v>
      </c>
      <c r="Q38" s="29">
        <f t="shared" si="19"/>
        <v>3.9917695473251025E-2</v>
      </c>
      <c r="R38" s="29">
        <f t="shared" si="20"/>
        <v>4.1393442622950818E-2</v>
      </c>
      <c r="S38" s="29">
        <f t="shared" si="21"/>
        <v>4.2276422764227641E-2</v>
      </c>
      <c r="T38" s="29">
        <f t="shared" si="22"/>
        <v>4.1078838174273859E-2</v>
      </c>
      <c r="U38" s="29">
        <f t="shared" si="23"/>
        <v>4.2194092827004218E-2</v>
      </c>
      <c r="V38" s="29">
        <f t="shared" si="24"/>
        <v>4.4588744588744594E-2</v>
      </c>
      <c r="W38" s="29">
        <f t="shared" si="25"/>
        <v>0.44871794871794873</v>
      </c>
      <c r="X38" s="45">
        <f t="shared" si="26"/>
        <v>4.6551724137931037E-2</v>
      </c>
    </row>
    <row r="39" spans="1:24" ht="21.75" customHeight="1">
      <c r="A39" s="15" t="s">
        <v>7</v>
      </c>
      <c r="B39" s="54">
        <f t="shared" si="4"/>
        <v>6.21504424778761E-2</v>
      </c>
      <c r="C39" s="29">
        <f t="shared" si="5"/>
        <v>6.2447368421052626E-2</v>
      </c>
      <c r="D39" s="29">
        <f t="shared" si="6"/>
        <v>6.0695652173913046E-2</v>
      </c>
      <c r="E39" s="29">
        <f t="shared" si="7"/>
        <v>5.8219409282700425E-2</v>
      </c>
      <c r="F39" s="29">
        <f t="shared" si="8"/>
        <v>5.8150627615062761E-2</v>
      </c>
      <c r="G39" s="29">
        <f t="shared" si="9"/>
        <v>5.7263598326359834E-2</v>
      </c>
      <c r="H39" s="29">
        <f t="shared" si="10"/>
        <v>5.4712550607287448E-2</v>
      </c>
      <c r="I39" s="29">
        <f t="shared" si="11"/>
        <v>5.137254901960784E-2</v>
      </c>
      <c r="J39" s="29">
        <f t="shared" si="12"/>
        <v>4.8478087649402389E-2</v>
      </c>
      <c r="K39" s="29">
        <f t="shared" si="13"/>
        <v>4.6382716049382718E-2</v>
      </c>
      <c r="L39" s="29">
        <f t="shared" si="14"/>
        <v>4.5024793388429754E-2</v>
      </c>
      <c r="M39" s="29">
        <f t="shared" si="15"/>
        <v>4.118616144975288E-2</v>
      </c>
      <c r="N39" s="29">
        <f t="shared" si="16"/>
        <v>4.064039408866995E-2</v>
      </c>
      <c r="O39" s="29">
        <f t="shared" si="17"/>
        <v>4.0495867768595047E-2</v>
      </c>
      <c r="P39" s="29">
        <f t="shared" si="18"/>
        <v>4.11764705882353E-2</v>
      </c>
      <c r="Q39" s="29">
        <f t="shared" si="19"/>
        <v>4.0329218106995884E-2</v>
      </c>
      <c r="R39" s="29">
        <f t="shared" si="20"/>
        <v>4.0573770491803281E-2</v>
      </c>
      <c r="S39" s="29">
        <f t="shared" si="21"/>
        <v>4.2682926829268296E-2</v>
      </c>
      <c r="T39" s="29">
        <f t="shared" si="22"/>
        <v>4.4398340248962651E-2</v>
      </c>
      <c r="U39" s="29">
        <f t="shared" si="23"/>
        <v>4.3037974683544304E-2</v>
      </c>
      <c r="V39" s="29">
        <f t="shared" si="24"/>
        <v>3.9826839826839822E-2</v>
      </c>
      <c r="W39" s="29">
        <f t="shared" si="25"/>
        <v>4.401709401709402E-2</v>
      </c>
      <c r="X39" s="45">
        <f t="shared" si="26"/>
        <v>4.4396551724137936E-2</v>
      </c>
    </row>
    <row r="40" spans="1:24" ht="21.75" customHeight="1">
      <c r="A40" s="15" t="s">
        <v>4</v>
      </c>
      <c r="B40" s="54">
        <f t="shared" si="4"/>
        <v>4.7323008849557521E-2</v>
      </c>
      <c r="C40" s="29">
        <f t="shared" si="5"/>
        <v>4.8035087719298243E-2</v>
      </c>
      <c r="D40" s="29">
        <f t="shared" si="6"/>
        <v>4.9408695652173915E-2</v>
      </c>
      <c r="E40" s="29">
        <f t="shared" si="7"/>
        <v>5.0603375527426164E-2</v>
      </c>
      <c r="F40" s="29">
        <f t="shared" si="8"/>
        <v>5.0711297071129702E-2</v>
      </c>
      <c r="G40" s="29">
        <f t="shared" si="9"/>
        <v>5.1489539748953969E-2</v>
      </c>
      <c r="H40" s="29">
        <f t="shared" si="10"/>
        <v>5.2680161943319842E-2</v>
      </c>
      <c r="I40" s="29">
        <f t="shared" si="11"/>
        <v>5.4447058823529411E-2</v>
      </c>
      <c r="J40" s="29">
        <f t="shared" si="12"/>
        <v>5.5960159362549798E-2</v>
      </c>
      <c r="K40" s="29">
        <f t="shared" si="13"/>
        <v>5.972839506172839E-2</v>
      </c>
      <c r="L40" s="29">
        <f t="shared" si="14"/>
        <v>6.5330578512396695E-2</v>
      </c>
      <c r="M40" s="29">
        <f t="shared" si="15"/>
        <v>6.7133443163097203E-2</v>
      </c>
      <c r="N40" s="29">
        <f t="shared" si="16"/>
        <v>7.0197044334975381E-2</v>
      </c>
      <c r="O40" s="29">
        <f t="shared" si="17"/>
        <v>6.8181818181818177E-2</v>
      </c>
      <c r="P40" s="29">
        <f t="shared" si="18"/>
        <v>6.5126050420168072E-2</v>
      </c>
      <c r="Q40" s="29">
        <f t="shared" si="19"/>
        <v>7.448559670781893E-2</v>
      </c>
      <c r="R40" s="29">
        <f t="shared" si="20"/>
        <v>7.8688524590163927E-2</v>
      </c>
      <c r="S40" s="29">
        <f t="shared" si="21"/>
        <v>7.8455284552845533E-2</v>
      </c>
      <c r="T40" s="29">
        <f t="shared" si="22"/>
        <v>7.3029045643153531E-2</v>
      </c>
      <c r="U40" s="29">
        <f t="shared" si="23"/>
        <v>6.3291139240506333E-2</v>
      </c>
      <c r="V40" s="29">
        <f t="shared" si="24"/>
        <v>5.3679653679653681E-2</v>
      </c>
      <c r="W40" s="29">
        <f t="shared" si="25"/>
        <v>4.4871794871794872E-2</v>
      </c>
      <c r="X40" s="45">
        <f t="shared" si="26"/>
        <v>3.7931034482758627E-2</v>
      </c>
    </row>
    <row r="41" spans="1:24" ht="21.75" customHeight="1">
      <c r="A41" s="15" t="s">
        <v>6</v>
      </c>
      <c r="B41" s="54">
        <f t="shared" si="4"/>
        <v>5.5269911504424778E-2</v>
      </c>
      <c r="C41" s="29">
        <f t="shared" si="5"/>
        <v>5.2789473684210525E-2</v>
      </c>
      <c r="D41" s="29">
        <f t="shared" si="6"/>
        <v>5.2121739130434781E-2</v>
      </c>
      <c r="E41" s="29">
        <f t="shared" si="7"/>
        <v>5.2059071729957801E-2</v>
      </c>
      <c r="F41" s="29">
        <f t="shared" si="8"/>
        <v>4.6497907949790793E-2</v>
      </c>
      <c r="G41" s="29">
        <f t="shared" si="9"/>
        <v>4.5907949790794975E-2</v>
      </c>
      <c r="H41" s="29">
        <f t="shared" si="10"/>
        <v>4.4951417004048581E-2</v>
      </c>
      <c r="I41" s="29">
        <f t="shared" si="11"/>
        <v>4.3788235294117649E-2</v>
      </c>
      <c r="J41" s="29">
        <f t="shared" si="12"/>
        <v>4.2537848605577688E-2</v>
      </c>
      <c r="K41" s="29">
        <f t="shared" si="13"/>
        <v>4.255967078189301E-2</v>
      </c>
      <c r="L41" s="29">
        <f t="shared" si="14"/>
        <v>4.0301652892561983E-2</v>
      </c>
      <c r="M41" s="29">
        <f t="shared" si="15"/>
        <v>4.0362438220757829E-2</v>
      </c>
      <c r="N41" s="29">
        <f t="shared" si="16"/>
        <v>4.1461412151067321E-2</v>
      </c>
      <c r="O41" s="29">
        <f t="shared" si="17"/>
        <v>4.2975206611570248E-2</v>
      </c>
      <c r="P41" s="29">
        <f t="shared" si="18"/>
        <v>4.159663865546219E-2</v>
      </c>
      <c r="Q41" s="29">
        <f t="shared" si="19"/>
        <v>4.2386831275720169E-2</v>
      </c>
      <c r="R41" s="29">
        <f t="shared" si="20"/>
        <v>3.8524590163934426E-2</v>
      </c>
      <c r="S41" s="29">
        <f t="shared" si="21"/>
        <v>3.6178861788617886E-2</v>
      </c>
      <c r="T41" s="29">
        <f t="shared" si="22"/>
        <v>3.4854771784232366E-2</v>
      </c>
      <c r="U41" s="29">
        <f t="shared" si="23"/>
        <v>3.7552742616033759E-2</v>
      </c>
      <c r="V41" s="29">
        <f t="shared" si="24"/>
        <v>4.0692640692640697E-2</v>
      </c>
      <c r="W41" s="29">
        <f t="shared" si="25"/>
        <v>3.5897435897435902E-2</v>
      </c>
      <c r="X41" s="45">
        <f t="shared" si="26"/>
        <v>3.5775862068965519E-2</v>
      </c>
    </row>
    <row r="42" spans="1:24" ht="21.75" customHeight="1">
      <c r="A42" s="18" t="s">
        <v>31</v>
      </c>
      <c r="B42" s="55">
        <f t="shared" si="4"/>
        <v>2.0331858407079646E-2</v>
      </c>
      <c r="C42" s="30">
        <f t="shared" si="5"/>
        <v>2.0600877192982456E-2</v>
      </c>
      <c r="D42" s="30">
        <f t="shared" si="6"/>
        <v>2.022173913043478E-2</v>
      </c>
      <c r="E42" s="30">
        <f t="shared" si="7"/>
        <v>2.2426160337552743E-2</v>
      </c>
      <c r="F42" s="30">
        <f t="shared" si="8"/>
        <v>2.0556485355648538E-2</v>
      </c>
      <c r="G42" s="30">
        <f t="shared" si="9"/>
        <v>2.0502092050209208E-2</v>
      </c>
      <c r="H42" s="30">
        <f t="shared" si="10"/>
        <v>1.9404858299595141E-2</v>
      </c>
      <c r="I42" s="30">
        <f t="shared" si="11"/>
        <v>1.7737254901960785E-2</v>
      </c>
      <c r="J42" s="30">
        <f t="shared" si="12"/>
        <v>1.8083665338645416E-2</v>
      </c>
      <c r="K42" s="30">
        <f t="shared" si="13"/>
        <v>1.8580246913580244E-2</v>
      </c>
      <c r="L42" s="30">
        <f t="shared" si="14"/>
        <v>1.93801652892562E-2</v>
      </c>
      <c r="M42" s="30">
        <f t="shared" si="15"/>
        <v>1.9357495881383854E-2</v>
      </c>
      <c r="N42" s="30">
        <f t="shared" si="16"/>
        <v>2.0525451559934318E-2</v>
      </c>
      <c r="O42" s="30">
        <f t="shared" si="17"/>
        <v>1.7355371900826446E-2</v>
      </c>
      <c r="P42" s="30">
        <f t="shared" si="18"/>
        <v>1.8067226890756301E-2</v>
      </c>
      <c r="Q42" s="30">
        <f t="shared" si="19"/>
        <v>1.9753086419753086E-2</v>
      </c>
      <c r="R42" s="30">
        <f t="shared" si="20"/>
        <v>1.9262295081967213E-2</v>
      </c>
      <c r="S42" s="30">
        <f t="shared" si="21"/>
        <v>2.113821138211382E-2</v>
      </c>
      <c r="T42" s="30">
        <f t="shared" si="22"/>
        <v>2.1161825726141077E-2</v>
      </c>
      <c r="U42" s="30">
        <f t="shared" si="23"/>
        <v>2.2784810126582278E-2</v>
      </c>
      <c r="V42" s="30">
        <f t="shared" si="24"/>
        <v>1.9047619047619049E-2</v>
      </c>
      <c r="W42" s="30">
        <f t="shared" si="25"/>
        <v>2.2649572649572649E-2</v>
      </c>
      <c r="X42" s="46">
        <f t="shared" si="26"/>
        <v>2.5862068965517241E-2</v>
      </c>
    </row>
    <row r="43" spans="1:24" ht="21.75" customHeight="1">
      <c r="A43" s="15" t="s">
        <v>8</v>
      </c>
      <c r="B43" s="54">
        <f t="shared" si="4"/>
        <v>1.7252212389380531E-2</v>
      </c>
      <c r="C43" s="29">
        <f t="shared" si="5"/>
        <v>1.7438596491228069E-2</v>
      </c>
      <c r="D43" s="29">
        <f t="shared" si="6"/>
        <v>1.742173913043478E-2</v>
      </c>
      <c r="E43" s="29">
        <f t="shared" si="7"/>
        <v>1.7704641350210968E-2</v>
      </c>
      <c r="F43" s="29">
        <f t="shared" si="8"/>
        <v>1.8246861924686192E-2</v>
      </c>
      <c r="G43" s="29">
        <f t="shared" si="9"/>
        <v>1.8924686192468617E-2</v>
      </c>
      <c r="H43" s="29">
        <f t="shared" si="10"/>
        <v>1.8489878542510121E-2</v>
      </c>
      <c r="I43" s="29">
        <f t="shared" si="11"/>
        <v>1.9227450980392156E-2</v>
      </c>
      <c r="J43" s="29">
        <f t="shared" si="12"/>
        <v>1.9649402390438248E-2</v>
      </c>
      <c r="K43" s="29">
        <f t="shared" si="13"/>
        <v>2.1069958847736627E-2</v>
      </c>
      <c r="L43" s="29">
        <f t="shared" si="14"/>
        <v>2.2111570247933886E-2</v>
      </c>
      <c r="M43" s="29">
        <f t="shared" si="15"/>
        <v>2.1828665568369026E-2</v>
      </c>
      <c r="N43" s="29">
        <f t="shared" si="16"/>
        <v>2.2167487684729065E-2</v>
      </c>
      <c r="O43" s="29">
        <f t="shared" si="17"/>
        <v>2.2314049586776862E-2</v>
      </c>
      <c r="P43" s="29">
        <f t="shared" si="18"/>
        <v>2.2689075630252103E-2</v>
      </c>
      <c r="Q43" s="29">
        <f t="shared" si="19"/>
        <v>2.2633744855967079E-2</v>
      </c>
      <c r="R43" s="29">
        <f t="shared" si="20"/>
        <v>2.2131147540983609E-2</v>
      </c>
      <c r="S43" s="29">
        <f t="shared" si="21"/>
        <v>2.3983739837398377E-2</v>
      </c>
      <c r="T43" s="29">
        <f t="shared" si="22"/>
        <v>2.1991701244813276E-2</v>
      </c>
      <c r="U43" s="29">
        <f t="shared" si="23"/>
        <v>2.4472573839662448E-2</v>
      </c>
      <c r="V43" s="29">
        <f t="shared" si="24"/>
        <v>2.5974025974025976E-2</v>
      </c>
      <c r="W43" s="29">
        <f t="shared" si="25"/>
        <v>2.4358974358974359E-2</v>
      </c>
      <c r="X43" s="45">
        <f t="shared" si="26"/>
        <v>2.3706896551724137E-2</v>
      </c>
    </row>
    <row r="44" spans="1:24" ht="21.75" customHeight="1">
      <c r="A44" s="15" t="s">
        <v>10</v>
      </c>
      <c r="B44" s="54">
        <f t="shared" si="4"/>
        <v>1.7221238938053097E-2</v>
      </c>
      <c r="C44" s="29">
        <f t="shared" si="5"/>
        <v>1.7118421052631578E-2</v>
      </c>
      <c r="D44" s="29">
        <f t="shared" si="6"/>
        <v>1.6865217391304348E-2</v>
      </c>
      <c r="E44" s="29">
        <f t="shared" si="7"/>
        <v>1.460337552742616E-2</v>
      </c>
      <c r="F44" s="29">
        <f t="shared" si="8"/>
        <v>1.4552301255230127E-2</v>
      </c>
      <c r="G44" s="29">
        <f t="shared" si="9"/>
        <v>1.4230125523012551E-2</v>
      </c>
      <c r="H44" s="29">
        <f t="shared" si="10"/>
        <v>1.3793522267206478E-2</v>
      </c>
      <c r="I44" s="29">
        <f t="shared" si="11"/>
        <v>1.3949019607843137E-2</v>
      </c>
      <c r="J44" s="29">
        <f t="shared" si="12"/>
        <v>1.4175298804780875E-2</v>
      </c>
      <c r="K44" s="29">
        <f t="shared" si="13"/>
        <v>1.3925925925925925E-2</v>
      </c>
      <c r="L44" s="29">
        <f t="shared" si="14"/>
        <v>1.43099173553719E-2</v>
      </c>
      <c r="M44" s="29">
        <f t="shared" si="15"/>
        <v>1.4415156507413509E-2</v>
      </c>
      <c r="N44" s="29">
        <f t="shared" si="16"/>
        <v>1.477832512315271E-2</v>
      </c>
      <c r="O44" s="29">
        <f t="shared" si="17"/>
        <v>1.5289256198347109E-2</v>
      </c>
      <c r="P44" s="29">
        <f t="shared" si="18"/>
        <v>1.680672268907563E-2</v>
      </c>
      <c r="Q44" s="29">
        <f t="shared" si="19"/>
        <v>1.7695473251028805E-2</v>
      </c>
      <c r="R44" s="29">
        <f t="shared" si="20"/>
        <v>1.8032786885245903E-2</v>
      </c>
      <c r="S44" s="29">
        <f t="shared" si="21"/>
        <v>1.8292682926829267E-2</v>
      </c>
      <c r="T44" s="29">
        <f t="shared" si="22"/>
        <v>1.7427385892116183E-2</v>
      </c>
      <c r="U44" s="29">
        <f t="shared" si="23"/>
        <v>1.6455696202531647E-2</v>
      </c>
      <c r="V44" s="29">
        <f t="shared" si="24"/>
        <v>1.341991341991342E-2</v>
      </c>
      <c r="W44" s="29">
        <f t="shared" si="25"/>
        <v>1.6666666666666666E-2</v>
      </c>
      <c r="X44" s="45">
        <f t="shared" si="26"/>
        <v>1.982758620689655E-2</v>
      </c>
    </row>
    <row r="45" spans="1:24" ht="21.75" customHeight="1">
      <c r="A45" s="15" t="s">
        <v>9</v>
      </c>
      <c r="B45" s="54">
        <f t="shared" si="4"/>
        <v>1.2194690265486724E-2</v>
      </c>
      <c r="C45" s="29">
        <f t="shared" si="5"/>
        <v>1.2280701754385965E-2</v>
      </c>
      <c r="D45" s="29">
        <f t="shared" si="6"/>
        <v>1.2539130434782608E-2</v>
      </c>
      <c r="E45" s="29">
        <f t="shared" si="7"/>
        <v>1.4514767932489452E-2</v>
      </c>
      <c r="F45" s="29">
        <f t="shared" si="8"/>
        <v>1.5092050209205022E-2</v>
      </c>
      <c r="G45" s="29">
        <f t="shared" si="9"/>
        <v>1.5560669456066946E-2</v>
      </c>
      <c r="H45" s="29">
        <f t="shared" si="10"/>
        <v>1.6020242914979756E-2</v>
      </c>
      <c r="I45" s="29">
        <f t="shared" si="11"/>
        <v>1.5756862745098039E-2</v>
      </c>
      <c r="J45" s="29">
        <f t="shared" si="12"/>
        <v>1.6111553784860556E-2</v>
      </c>
      <c r="K45" s="29">
        <f t="shared" si="13"/>
        <v>1.6958847736625517E-2</v>
      </c>
      <c r="L45" s="29">
        <f t="shared" si="14"/>
        <v>1.7929752066115703E-2</v>
      </c>
      <c r="M45" s="29">
        <f t="shared" si="15"/>
        <v>2.059308072487644E-2</v>
      </c>
      <c r="N45" s="29">
        <f t="shared" si="16"/>
        <v>2.0525451559934318E-2</v>
      </c>
      <c r="O45" s="29">
        <f t="shared" si="17"/>
        <v>2.0247933884297523E-2</v>
      </c>
      <c r="P45" s="29">
        <f t="shared" si="18"/>
        <v>1.9327731092436972E-2</v>
      </c>
      <c r="Q45" s="29">
        <f t="shared" si="19"/>
        <v>1.9753086419753086E-2</v>
      </c>
      <c r="R45" s="29">
        <f t="shared" si="20"/>
        <v>2.0491803278688523E-2</v>
      </c>
      <c r="S45" s="29">
        <f t="shared" si="21"/>
        <v>2.032520325203252E-2</v>
      </c>
      <c r="T45" s="29">
        <f t="shared" si="22"/>
        <v>2.033195020746888E-2</v>
      </c>
      <c r="U45" s="29">
        <f t="shared" si="23"/>
        <v>1.9831223628691982E-2</v>
      </c>
      <c r="V45" s="29">
        <f t="shared" si="24"/>
        <v>1.9047619047619049E-2</v>
      </c>
      <c r="W45" s="29">
        <f t="shared" si="25"/>
        <v>1.7948717948717951E-2</v>
      </c>
      <c r="X45" s="45">
        <f t="shared" si="26"/>
        <v>1.810344827586207E-2</v>
      </c>
    </row>
    <row r="46" spans="1:24" ht="21.75" customHeight="1">
      <c r="A46" s="15" t="s">
        <v>11</v>
      </c>
      <c r="B46" s="54">
        <f t="shared" si="4"/>
        <v>2.3075221238938053E-2</v>
      </c>
      <c r="C46" s="29">
        <f t="shared" si="5"/>
        <v>2.0635964912280702E-2</v>
      </c>
      <c r="D46" s="29">
        <f t="shared" si="6"/>
        <v>2.1582608695652174E-2</v>
      </c>
      <c r="E46" s="29">
        <f t="shared" si="7"/>
        <v>2.1308016877637129E-2</v>
      </c>
      <c r="F46" s="29">
        <f t="shared" si="8"/>
        <v>2.4267782426778243E-2</v>
      </c>
      <c r="G46" s="29">
        <f t="shared" si="9"/>
        <v>9.9539748953974896E-3</v>
      </c>
      <c r="H46" s="29">
        <f t="shared" si="10"/>
        <v>2.2453441295546561E-2</v>
      </c>
      <c r="I46" s="29">
        <f t="shared" si="11"/>
        <v>2.1682352941176469E-2</v>
      </c>
      <c r="J46" s="29">
        <f t="shared" si="12"/>
        <v>2.1529880478087651E-2</v>
      </c>
      <c r="K46" s="29">
        <f t="shared" si="13"/>
        <v>1.660493827160494E-2</v>
      </c>
      <c r="L46" s="29">
        <f t="shared" si="14"/>
        <v>6.7190082644628096E-3</v>
      </c>
      <c r="M46" s="29">
        <f t="shared" si="15"/>
        <v>1.6886326194398681E-2</v>
      </c>
      <c r="N46" s="29">
        <f t="shared" si="16"/>
        <v>1.7651888341543513E-2</v>
      </c>
      <c r="O46" s="29">
        <f t="shared" si="17"/>
        <v>1.9008264462809916E-2</v>
      </c>
      <c r="P46" s="29">
        <f t="shared" si="18"/>
        <v>1.9747899159663865E-2</v>
      </c>
      <c r="Q46" s="29">
        <f t="shared" si="19"/>
        <v>1.646090534979424E-2</v>
      </c>
      <c r="R46" s="29">
        <f t="shared" si="20"/>
        <v>1.5573770491803278E-2</v>
      </c>
      <c r="S46" s="29">
        <f t="shared" si="21"/>
        <v>1.6666666666666666E-2</v>
      </c>
      <c r="T46" s="29">
        <f t="shared" si="22"/>
        <v>1.4937759336099586E-2</v>
      </c>
      <c r="U46" s="29">
        <f t="shared" si="23"/>
        <v>1.4767932489451477E-2</v>
      </c>
      <c r="V46" s="29">
        <f t="shared" si="24"/>
        <v>1.6017316017316017E-2</v>
      </c>
      <c r="W46" s="29">
        <f t="shared" si="25"/>
        <v>1.5811965811965811E-2</v>
      </c>
      <c r="X46" s="45">
        <f t="shared" si="26"/>
        <v>1.5517241379310345E-2</v>
      </c>
    </row>
    <row r="47" spans="1:24" ht="21.75" customHeight="1">
      <c r="A47" s="15" t="s">
        <v>16</v>
      </c>
      <c r="B47" s="54">
        <f t="shared" si="4"/>
        <v>1.1946902654867258E-2</v>
      </c>
      <c r="C47" s="29">
        <f t="shared" si="5"/>
        <v>1.4035087719298246E-2</v>
      </c>
      <c r="D47" s="29">
        <f t="shared" si="6"/>
        <v>1.391304347826087E-2</v>
      </c>
      <c r="E47" s="29">
        <f t="shared" si="7"/>
        <v>1.350210970464135E-2</v>
      </c>
      <c r="F47" s="29">
        <f t="shared" si="8"/>
        <v>1.3389121338912135E-2</v>
      </c>
      <c r="G47" s="29">
        <f t="shared" si="9"/>
        <v>1.3389121338912135E-2</v>
      </c>
      <c r="H47" s="29">
        <f t="shared" si="10"/>
        <v>1.3765182186234818E-2</v>
      </c>
      <c r="I47" s="29">
        <f t="shared" si="11"/>
        <v>1.3333333333333332E-2</v>
      </c>
      <c r="J47" s="29">
        <f t="shared" si="12"/>
        <v>1.3545816733067729E-2</v>
      </c>
      <c r="K47" s="29">
        <f t="shared" si="13"/>
        <v>1.3991769547325103E-2</v>
      </c>
      <c r="L47" s="29">
        <f t="shared" si="14"/>
        <v>1.5231404958677686E-2</v>
      </c>
      <c r="M47" s="29">
        <f t="shared" si="15"/>
        <v>1.492998352553542E-2</v>
      </c>
      <c r="N47" s="29">
        <f t="shared" si="16"/>
        <v>1.312807881773399E-2</v>
      </c>
      <c r="O47" s="29">
        <f t="shared" si="17"/>
        <v>1.4413223140495868E-2</v>
      </c>
      <c r="P47" s="29">
        <f t="shared" si="18"/>
        <v>1.3584033613445378E-2</v>
      </c>
      <c r="Q47" s="29">
        <f t="shared" si="19"/>
        <v>1.345679012345679E-2</v>
      </c>
      <c r="R47" s="29">
        <f t="shared" si="20"/>
        <v>1.2754098360655738E-2</v>
      </c>
      <c r="S47" s="29">
        <f t="shared" si="21"/>
        <v>1.3414634146341463E-2</v>
      </c>
      <c r="T47" s="29">
        <f t="shared" si="22"/>
        <v>1.3692946058091286E-2</v>
      </c>
      <c r="U47" s="29">
        <f t="shared" si="23"/>
        <v>1.518987341772152E-2</v>
      </c>
      <c r="V47" s="29">
        <f t="shared" si="24"/>
        <v>1.7748917748917747E-2</v>
      </c>
      <c r="W47" s="29">
        <f t="shared" si="25"/>
        <v>1.7521367521367522E-2</v>
      </c>
      <c r="X47" s="45">
        <f t="shared" si="26"/>
        <v>1.5517241379310345E-2</v>
      </c>
    </row>
    <row r="48" spans="1:24" ht="21.75" customHeight="1">
      <c r="A48" s="37" t="s">
        <v>17</v>
      </c>
      <c r="B48" s="65">
        <f t="shared" si="4"/>
        <v>1.2393805309734513E-2</v>
      </c>
      <c r="C48" s="47">
        <f t="shared" si="5"/>
        <v>1.1552631578947368E-2</v>
      </c>
      <c r="D48" s="47">
        <f t="shared" si="6"/>
        <v>1.1452173913043477E-2</v>
      </c>
      <c r="E48" s="47">
        <f t="shared" si="7"/>
        <v>1.1113924050632912E-2</v>
      </c>
      <c r="F48" s="47">
        <f t="shared" si="8"/>
        <v>1.102092050209205E-2</v>
      </c>
      <c r="G48" s="47">
        <f t="shared" si="9"/>
        <v>1.102092050209205E-2</v>
      </c>
      <c r="H48" s="47">
        <f t="shared" si="10"/>
        <v>1.0016194331983806E-2</v>
      </c>
      <c r="I48" s="47">
        <f t="shared" si="11"/>
        <v>9.7019607843137259E-3</v>
      </c>
      <c r="J48" s="47">
        <f t="shared" si="12"/>
        <v>9.8565737051792834E-3</v>
      </c>
      <c r="K48" s="47">
        <f t="shared" si="13"/>
        <v>1.0181069958847738E-2</v>
      </c>
      <c r="L48" s="47">
        <f t="shared" si="14"/>
        <v>1.0785123966942149E-2</v>
      </c>
      <c r="M48" s="47">
        <f t="shared" si="15"/>
        <v>1.1441515650741351E-2</v>
      </c>
      <c r="N48" s="47">
        <f t="shared" si="16"/>
        <v>1.2807881773399015E-2</v>
      </c>
      <c r="O48" s="47">
        <f t="shared" si="17"/>
        <v>1.4041322314049587E-2</v>
      </c>
      <c r="P48" s="47">
        <f t="shared" si="18"/>
        <v>1.4663865546218489E-2</v>
      </c>
      <c r="Q48" s="47">
        <f t="shared" si="19"/>
        <v>1.4592592592592591E-2</v>
      </c>
      <c r="R48" s="47">
        <f t="shared" si="20"/>
        <v>1.4368852459016392E-2</v>
      </c>
      <c r="S48" s="47">
        <f t="shared" si="21"/>
        <v>1.4227642276422764E-2</v>
      </c>
      <c r="T48" s="47">
        <f t="shared" si="22"/>
        <v>1.4522821576763486E-2</v>
      </c>
      <c r="U48" s="47">
        <f t="shared" si="23"/>
        <v>1.4767932489451477E-2</v>
      </c>
      <c r="V48" s="47">
        <f t="shared" si="24"/>
        <v>1.5151515151515152E-2</v>
      </c>
      <c r="W48" s="47">
        <f t="shared" si="25"/>
        <v>1.4102564102564101E-2</v>
      </c>
      <c r="X48" s="45">
        <f t="shared" si="26"/>
        <v>1.4655172413793103E-2</v>
      </c>
    </row>
    <row r="49" spans="1:24" ht="21.95" customHeight="1">
      <c r="A49" s="37" t="s">
        <v>23</v>
      </c>
      <c r="B49" s="65">
        <f t="shared" si="4"/>
        <v>1.3663716814159293E-2</v>
      </c>
      <c r="C49" s="47">
        <f t="shared" si="5"/>
        <v>1.3495614035087719E-2</v>
      </c>
      <c r="D49" s="47">
        <f t="shared" si="6"/>
        <v>1.3091304347826087E-2</v>
      </c>
      <c r="E49" s="47">
        <f t="shared" si="7"/>
        <v>1.2518987341772153E-2</v>
      </c>
      <c r="F49" s="47">
        <f t="shared" si="8"/>
        <v>1.2271966527196651E-2</v>
      </c>
      <c r="G49" s="47">
        <f t="shared" si="9"/>
        <v>1.202928870292887E-2</v>
      </c>
      <c r="H49" s="47">
        <f t="shared" si="10"/>
        <v>1.1360323886639677E-2</v>
      </c>
      <c r="I49" s="47">
        <f t="shared" si="11"/>
        <v>1.1450980392156862E-2</v>
      </c>
      <c r="J49" s="47">
        <f t="shared" si="12"/>
        <v>1.1597609561752988E-2</v>
      </c>
      <c r="K49" s="47">
        <f t="shared" si="13"/>
        <v>1.1872427983539094E-2</v>
      </c>
      <c r="L49" s="47">
        <f t="shared" si="14"/>
        <v>1.212809917355372E-2</v>
      </c>
      <c r="M49" s="47">
        <f t="shared" si="15"/>
        <v>1.1828665568369028E-2</v>
      </c>
      <c r="N49" s="47">
        <f t="shared" si="16"/>
        <v>1.1592775041050904E-2</v>
      </c>
      <c r="O49" s="47">
        <f t="shared" si="17"/>
        <v>1.1888429752066115E-2</v>
      </c>
      <c r="P49" s="47">
        <f t="shared" si="18"/>
        <v>1.1878151260504202E-2</v>
      </c>
      <c r="Q49" s="47">
        <f t="shared" si="19"/>
        <v>1.154320987654321E-2</v>
      </c>
      <c r="R49" s="47">
        <f t="shared" si="20"/>
        <v>1.1061475409836066E-2</v>
      </c>
      <c r="S49" s="47">
        <f t="shared" si="21"/>
        <v>1.0085365853658537E-2</v>
      </c>
      <c r="T49" s="47">
        <f t="shared" si="22"/>
        <v>1.012033195020747E-2</v>
      </c>
      <c r="U49" s="47">
        <f t="shared" si="23"/>
        <v>1.0772151898734176E-2</v>
      </c>
      <c r="V49" s="47">
        <f t="shared" si="24"/>
        <v>1.0835497835497835E-2</v>
      </c>
      <c r="W49" s="47">
        <f t="shared" si="25"/>
        <v>1.0901709401709403E-2</v>
      </c>
      <c r="X49" s="45">
        <f t="shared" si="26"/>
        <v>1.1206896551724138E-2</v>
      </c>
    </row>
    <row r="50" spans="1:24" ht="21.95" customHeight="1">
      <c r="A50" s="37" t="s">
        <v>25</v>
      </c>
      <c r="B50" s="65">
        <f t="shared" si="4"/>
        <v>1.0960176991150442E-2</v>
      </c>
      <c r="C50" s="47">
        <f t="shared" si="5"/>
        <v>1.0048245614035087E-2</v>
      </c>
      <c r="D50" s="47">
        <f t="shared" si="6"/>
        <v>1.0447826086956522E-2</v>
      </c>
      <c r="E50" s="47">
        <f t="shared" si="7"/>
        <v>1.0054852320675106E-2</v>
      </c>
      <c r="F50" s="47">
        <f t="shared" si="8"/>
        <v>1.00418410041841E-2</v>
      </c>
      <c r="G50" s="47">
        <f t="shared" si="9"/>
        <v>1.00418410041841E-2</v>
      </c>
      <c r="H50" s="47">
        <f t="shared" si="10"/>
        <v>9.9190283400809719E-3</v>
      </c>
      <c r="I50" s="47">
        <f t="shared" si="11"/>
        <v>9.6078431372549032E-3</v>
      </c>
      <c r="J50" s="47">
        <f t="shared" si="12"/>
        <v>9.5617529880478083E-3</v>
      </c>
      <c r="K50" s="47">
        <f t="shared" si="13"/>
        <v>9.876543209876543E-3</v>
      </c>
      <c r="L50" s="47">
        <f t="shared" si="14"/>
        <v>9.9173553719008253E-3</v>
      </c>
      <c r="M50" s="47">
        <f t="shared" si="15"/>
        <v>1.0469522240527182E-2</v>
      </c>
      <c r="N50" s="47">
        <f t="shared" si="16"/>
        <v>1.0886699507389163E-2</v>
      </c>
      <c r="O50" s="47">
        <f t="shared" si="17"/>
        <v>1.1582644628099173E-2</v>
      </c>
      <c r="P50" s="47">
        <f t="shared" si="18"/>
        <v>1.260924369747899E-2</v>
      </c>
      <c r="Q50" s="47">
        <f t="shared" si="19"/>
        <v>9.7736625514403298E-3</v>
      </c>
      <c r="R50" s="47">
        <f t="shared" si="20"/>
        <v>9.9303278688524597E-3</v>
      </c>
      <c r="S50" s="47">
        <f t="shared" si="21"/>
        <v>9.8170731707317074E-3</v>
      </c>
      <c r="T50" s="47">
        <f t="shared" si="22"/>
        <v>9.9585062240663894E-3</v>
      </c>
      <c r="U50" s="47">
        <f t="shared" si="23"/>
        <v>9.7046413502109696E-3</v>
      </c>
      <c r="V50" s="47">
        <f t="shared" si="24"/>
        <v>9.9567099567099554E-3</v>
      </c>
      <c r="W50" s="47">
        <f t="shared" si="25"/>
        <v>1.0256410256410256E-2</v>
      </c>
      <c r="X50" s="45">
        <f t="shared" si="26"/>
        <v>1.0344827586206896E-2</v>
      </c>
    </row>
    <row r="51" spans="1:24" ht="21.95" customHeight="1">
      <c r="A51" s="37" t="s">
        <v>26</v>
      </c>
      <c r="B51" s="65">
        <f t="shared" si="4"/>
        <v>2.9778761061946906E-3</v>
      </c>
      <c r="C51" s="47">
        <f t="shared" si="5"/>
        <v>3.9342105263157892E-3</v>
      </c>
      <c r="D51" s="47">
        <f t="shared" si="6"/>
        <v>4.7260869565217386E-3</v>
      </c>
      <c r="E51" s="47">
        <f t="shared" si="7"/>
        <v>4.9535864978902952E-3</v>
      </c>
      <c r="F51" s="47">
        <f t="shared" si="8"/>
        <v>3.4309623430962342E-3</v>
      </c>
      <c r="G51" s="47">
        <f t="shared" si="9"/>
        <v>4.6025104602510462E-3</v>
      </c>
      <c r="H51" s="47">
        <f t="shared" si="10"/>
        <v>5.263157894736842E-3</v>
      </c>
      <c r="I51" s="47">
        <f t="shared" si="11"/>
        <v>6.9411764705882353E-3</v>
      </c>
      <c r="J51" s="47">
        <f t="shared" si="12"/>
        <v>7.8645418326693233E-3</v>
      </c>
      <c r="K51" s="47">
        <f t="shared" si="13"/>
        <v>8.2551440329218101E-3</v>
      </c>
      <c r="L51" s="47">
        <f t="shared" si="14"/>
        <v>8.2644628099173556E-3</v>
      </c>
      <c r="M51" s="47">
        <f t="shared" si="15"/>
        <v>9.3080724876441496E-3</v>
      </c>
      <c r="N51" s="47">
        <f t="shared" si="16"/>
        <v>6.9211822660098518E-3</v>
      </c>
      <c r="O51" s="47">
        <f t="shared" si="17"/>
        <v>8.5413223140495872E-3</v>
      </c>
      <c r="P51" s="47">
        <f t="shared" si="18"/>
        <v>8.9285714285714281E-3</v>
      </c>
      <c r="Q51" s="47">
        <f t="shared" si="19"/>
        <v>9.2016460905349796E-3</v>
      </c>
      <c r="R51" s="47">
        <f t="shared" si="20"/>
        <v>9.1434426229508193E-3</v>
      </c>
      <c r="S51" s="47">
        <f t="shared" si="21"/>
        <v>8.5121951219512184E-3</v>
      </c>
      <c r="T51" s="47">
        <f t="shared" si="22"/>
        <v>8.2987551867219917E-3</v>
      </c>
      <c r="U51" s="47">
        <f t="shared" si="23"/>
        <v>9.2827004219409297E-3</v>
      </c>
      <c r="V51" s="47">
        <f t="shared" si="24"/>
        <v>9.0909090909090905E-3</v>
      </c>
      <c r="W51" s="47">
        <f t="shared" si="25"/>
        <v>9.401709401709403E-3</v>
      </c>
      <c r="X51" s="45">
        <f t="shared" si="26"/>
        <v>9.4827586206896568E-3</v>
      </c>
    </row>
    <row r="52" spans="1:24" ht="21.95" customHeight="1">
      <c r="A52" s="37" t="s">
        <v>24</v>
      </c>
      <c r="B52" s="65">
        <f t="shared" si="4"/>
        <v>1.3663716814159293E-2</v>
      </c>
      <c r="C52" s="47">
        <f t="shared" si="5"/>
        <v>1.3495614035087719E-2</v>
      </c>
      <c r="D52" s="47">
        <f t="shared" si="6"/>
        <v>1.3091304347826087E-2</v>
      </c>
      <c r="E52" s="47">
        <f t="shared" si="7"/>
        <v>1.2518987341772153E-2</v>
      </c>
      <c r="F52" s="47">
        <f t="shared" si="8"/>
        <v>1.2271966527196651E-2</v>
      </c>
      <c r="G52" s="47">
        <f t="shared" si="9"/>
        <v>1.202928870292887E-2</v>
      </c>
      <c r="H52" s="47">
        <f t="shared" si="10"/>
        <v>1.1360323886639677E-2</v>
      </c>
      <c r="I52" s="47">
        <f t="shared" si="11"/>
        <v>1.1450980392156862E-2</v>
      </c>
      <c r="J52" s="47">
        <f t="shared" si="12"/>
        <v>1.1597609561752988E-2</v>
      </c>
      <c r="K52" s="47">
        <f t="shared" si="13"/>
        <v>1.1872427983539094E-2</v>
      </c>
      <c r="L52" s="47">
        <f t="shared" si="14"/>
        <v>1.212809917355372E-2</v>
      </c>
      <c r="M52" s="47">
        <f t="shared" si="15"/>
        <v>1.1828665568369028E-2</v>
      </c>
      <c r="N52" s="47">
        <f t="shared" si="16"/>
        <v>1.1592775041050904E-2</v>
      </c>
      <c r="O52" s="47">
        <f t="shared" si="17"/>
        <v>1.1888429752066115E-2</v>
      </c>
      <c r="P52" s="47">
        <f t="shared" si="18"/>
        <v>1.1878151260504202E-2</v>
      </c>
      <c r="Q52" s="47">
        <f t="shared" si="19"/>
        <v>1.154320987654321E-2</v>
      </c>
      <c r="R52" s="47">
        <f t="shared" si="20"/>
        <v>1.1061475409836066E-2</v>
      </c>
      <c r="S52" s="47">
        <f t="shared" si="21"/>
        <v>1.0085365853658537E-2</v>
      </c>
      <c r="T52" s="47">
        <f t="shared" si="22"/>
        <v>1.012033195020747E-2</v>
      </c>
      <c r="U52" s="47">
        <f t="shared" si="23"/>
        <v>1.0772151898734176E-2</v>
      </c>
      <c r="V52" s="47">
        <f t="shared" si="24"/>
        <v>1.0835497835497835E-2</v>
      </c>
      <c r="W52" s="47">
        <f t="shared" si="25"/>
        <v>1.0901709401709403E-2</v>
      </c>
      <c r="X52" s="45">
        <f t="shared" si="26"/>
        <v>8.6206896551724137E-3</v>
      </c>
    </row>
    <row r="53" spans="1:24" ht="21.95" customHeight="1">
      <c r="A53" s="37" t="s">
        <v>27</v>
      </c>
      <c r="B53" s="65">
        <f t="shared" si="4"/>
        <v>5.2300884955752205E-3</v>
      </c>
      <c r="C53" s="47">
        <f t="shared" si="5"/>
        <v>5.7894736842105266E-3</v>
      </c>
      <c r="D53" s="47">
        <f t="shared" si="6"/>
        <v>6.404347826086957E-3</v>
      </c>
      <c r="E53" s="47">
        <f t="shared" si="7"/>
        <v>6.3375527426160335E-3</v>
      </c>
      <c r="F53" s="47">
        <f t="shared" si="8"/>
        <v>5.5397489539748953E-3</v>
      </c>
      <c r="G53" s="47">
        <f t="shared" si="9"/>
        <v>6.4225941422594137E-3</v>
      </c>
      <c r="H53" s="47">
        <f t="shared" si="10"/>
        <v>5.9190283400809719E-3</v>
      </c>
      <c r="I53" s="47">
        <f t="shared" si="11"/>
        <v>6.933333333333333E-3</v>
      </c>
      <c r="J53" s="47">
        <f t="shared" si="12"/>
        <v>8.0000000000000002E-3</v>
      </c>
      <c r="K53" s="47">
        <f t="shared" si="13"/>
        <v>8.8641975308641971E-3</v>
      </c>
      <c r="L53" s="47">
        <f t="shared" si="14"/>
        <v>9.1900826446280996E-3</v>
      </c>
      <c r="M53" s="47">
        <f t="shared" si="15"/>
        <v>9.4522240527182867E-3</v>
      </c>
      <c r="N53" s="47">
        <f t="shared" si="16"/>
        <v>9.490968801313629E-3</v>
      </c>
      <c r="O53" s="47">
        <f t="shared" si="17"/>
        <v>9.8140495867768598E-3</v>
      </c>
      <c r="P53" s="47">
        <f t="shared" si="18"/>
        <v>9.8487394957983195E-3</v>
      </c>
      <c r="Q53" s="47">
        <f t="shared" si="19"/>
        <v>9.588477366255144E-3</v>
      </c>
      <c r="R53" s="47">
        <f t="shared" si="20"/>
        <v>9.7131147540983603E-3</v>
      </c>
      <c r="S53" s="47">
        <f t="shared" si="21"/>
        <v>9.5447154471544702E-3</v>
      </c>
      <c r="T53" s="47">
        <f t="shared" si="22"/>
        <v>8.5601659751037354E-3</v>
      </c>
      <c r="U53" s="47">
        <f t="shared" si="23"/>
        <v>8.5443037974683549E-3</v>
      </c>
      <c r="V53" s="47">
        <f t="shared" si="24"/>
        <v>9.2207792207792197E-3</v>
      </c>
      <c r="W53" s="47">
        <f t="shared" si="25"/>
        <v>9.0726495726495739E-3</v>
      </c>
      <c r="X53" s="45">
        <f t="shared" si="26"/>
        <v>8.6206896551724137E-3</v>
      </c>
    </row>
    <row r="54" spans="1:24" ht="21.95" customHeight="1" thickBot="1">
      <c r="A54" s="24" t="s">
        <v>12</v>
      </c>
      <c r="B54" s="66">
        <f t="shared" si="4"/>
        <v>0.13874778761061971</v>
      </c>
      <c r="C54" s="48">
        <f t="shared" si="5"/>
        <v>0.14224122807017561</v>
      </c>
      <c r="D54" s="48">
        <f t="shared" si="6"/>
        <v>0.14138695652173941</v>
      </c>
      <c r="E54" s="48">
        <f t="shared" si="7"/>
        <v>0.14074261603375512</v>
      </c>
      <c r="F54" s="48">
        <f t="shared" si="8"/>
        <v>0.14833472803347281</v>
      </c>
      <c r="G54" s="48">
        <f t="shared" si="9"/>
        <v>0.15606276150627618</v>
      </c>
      <c r="H54" s="48">
        <f t="shared" si="10"/>
        <v>0.15884615384615366</v>
      </c>
      <c r="I54" s="48">
        <f t="shared" si="11"/>
        <v>0.16754901960784332</v>
      </c>
      <c r="J54" s="48">
        <f t="shared" si="12"/>
        <v>0.17058964143426311</v>
      </c>
      <c r="K54" s="48">
        <f t="shared" si="13"/>
        <v>0.17554320987654326</v>
      </c>
      <c r="L54" s="48">
        <f t="shared" si="14"/>
        <v>0.16730991735537179</v>
      </c>
      <c r="M54" s="48">
        <f t="shared" si="15"/>
        <v>0.16621087314662283</v>
      </c>
      <c r="N54" s="48">
        <f t="shared" si="16"/>
        <v>0.16577996715927734</v>
      </c>
      <c r="O54" s="48">
        <f t="shared" si="17"/>
        <v>0.16411157024793377</v>
      </c>
      <c r="P54" s="48">
        <f t="shared" si="18"/>
        <v>0.16744957983193282</v>
      </c>
      <c r="Q54" s="48">
        <f t="shared" si="19"/>
        <v>0.16227572016460878</v>
      </c>
      <c r="R54" s="48">
        <f t="shared" si="20"/>
        <v>0.16049180327868839</v>
      </c>
      <c r="S54" s="48">
        <f t="shared" si="21"/>
        <v>0.16293089430894317</v>
      </c>
      <c r="T54" s="48">
        <f t="shared" si="22"/>
        <v>0.15833609958506231</v>
      </c>
      <c r="U54" s="48">
        <f t="shared" si="23"/>
        <v>0.15387763713080166</v>
      </c>
      <c r="V54" s="48">
        <f t="shared" si="24"/>
        <v>0.15438961038961033</v>
      </c>
      <c r="W54" s="48">
        <f t="shared" si="25"/>
        <v>-0.2454059829059827</v>
      </c>
      <c r="X54" s="62">
        <f t="shared" si="26"/>
        <v>0.16034482758620697</v>
      </c>
    </row>
    <row r="55" spans="1:24" ht="21.95" customHeight="1" thickBot="1">
      <c r="A55" s="21" t="s">
        <v>13</v>
      </c>
      <c r="B55" s="56">
        <f>SUM(B33:B54)</f>
        <v>1.0000000000000004</v>
      </c>
      <c r="C55" s="49">
        <f t="shared" ref="C55:X55" si="27">SUM(C33:C54)</f>
        <v>1.0000000000000002</v>
      </c>
      <c r="D55" s="49">
        <f t="shared" si="27"/>
        <v>1.0000000000000002</v>
      </c>
      <c r="E55" s="49">
        <f t="shared" si="27"/>
        <v>1.0000000000000002</v>
      </c>
      <c r="F55" s="49">
        <f t="shared" si="27"/>
        <v>1</v>
      </c>
      <c r="G55" s="49">
        <f t="shared" si="27"/>
        <v>1</v>
      </c>
      <c r="H55" s="49">
        <f t="shared" si="27"/>
        <v>0.99999999999999956</v>
      </c>
      <c r="I55" s="49">
        <f t="shared" si="27"/>
        <v>1.0000000000000002</v>
      </c>
      <c r="J55" s="49">
        <f t="shared" si="27"/>
        <v>1.0000000000000004</v>
      </c>
      <c r="K55" s="49">
        <f t="shared" si="27"/>
        <v>0.99999999999999989</v>
      </c>
      <c r="L55" s="49">
        <f t="shared" si="27"/>
        <v>0.99999999999999989</v>
      </c>
      <c r="M55" s="49">
        <f t="shared" si="27"/>
        <v>1</v>
      </c>
      <c r="N55" s="49">
        <f t="shared" si="27"/>
        <v>1</v>
      </c>
      <c r="O55" s="49">
        <f t="shared" si="27"/>
        <v>1.0000000000000002</v>
      </c>
      <c r="P55" s="49">
        <f t="shared" si="27"/>
        <v>1</v>
      </c>
      <c r="Q55" s="49">
        <f t="shared" si="27"/>
        <v>0.99999999999999967</v>
      </c>
      <c r="R55" s="49">
        <f t="shared" si="27"/>
        <v>1</v>
      </c>
      <c r="S55" s="50">
        <f t="shared" si="27"/>
        <v>1</v>
      </c>
      <c r="T55" s="50">
        <f t="shared" si="27"/>
        <v>0.99999999999999989</v>
      </c>
      <c r="U55" s="50">
        <f t="shared" si="27"/>
        <v>1</v>
      </c>
      <c r="V55" s="50">
        <f t="shared" si="27"/>
        <v>1.0000000000000002</v>
      </c>
      <c r="W55" s="50">
        <f t="shared" si="27"/>
        <v>0.99999999999999978</v>
      </c>
      <c r="X55" s="51">
        <f t="shared" si="27"/>
        <v>0.99999999999999989</v>
      </c>
    </row>
    <row r="56" spans="1:24" ht="18" customHeight="1">
      <c r="A56" s="61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</row>
    <row r="57" spans="1:24">
      <c r="A57" s="2" t="s">
        <v>30</v>
      </c>
      <c r="L57" s="2"/>
    </row>
    <row r="58" spans="1:24">
      <c r="A58" s="2" t="s">
        <v>29</v>
      </c>
      <c r="L58" s="2"/>
    </row>
    <row r="59" spans="1:24">
      <c r="L59" s="2"/>
    </row>
    <row r="60" spans="1:24" ht="17.25">
      <c r="A60" s="2" t="s">
        <v>32</v>
      </c>
      <c r="L60" s="2"/>
    </row>
    <row r="61" spans="1:24">
      <c r="L61" s="2"/>
    </row>
    <row r="62" spans="1:24">
      <c r="L62" s="2"/>
    </row>
    <row r="63" spans="1:24">
      <c r="L63" s="2"/>
    </row>
    <row r="64" spans="1:24">
      <c r="L64" s="2"/>
    </row>
    <row r="65" spans="12:12">
      <c r="L65" s="2"/>
    </row>
    <row r="66" spans="12:12">
      <c r="L66" s="2"/>
    </row>
    <row r="67" spans="12:12">
      <c r="L67" s="2"/>
    </row>
  </sheetData>
  <sortState xmlns:xlrd2="http://schemas.microsoft.com/office/spreadsheetml/2017/richdata2" ref="A7:X27">
    <sortCondition descending="1" ref="X7:X27"/>
  </sortState>
  <mergeCells count="1">
    <mergeCell ref="C2:K2"/>
  </mergeCells>
  <phoneticPr fontId="1" type="noConversion"/>
  <pageMargins left="0.15748031496062992" right="0.15748031496062992" top="0.78740157480314965" bottom="0.98425196850393704" header="0" footer="0"/>
  <pageSetup paperSize="9" scale="64" orientation="portrait" r:id="rId1"/>
  <headerFooter alignWithMargins="0">
    <oddHeader xml:space="preserve">&amp;R
</oddHeader>
    <oddFooter xml:space="preserve">&amp;R
</oddFooter>
  </headerFooter>
  <ignoredErrors>
    <ignoredError sqref="G28:S28" formulaRange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E6F8F86C-C6D1-4B1C-9685-0FD156DDD5B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Z7:Z29</xm:sqref>
        </x14:conditionalFormatting>
        <x14:conditionalFormatting xmlns:xm="http://schemas.microsoft.com/office/excel/2006/main">
          <x14:cfRule type="iconSet" priority="5" id="{7E1B3A03-D13E-41C5-9295-D79B896D8A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AB7:AB29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>Instituto da Vinha e Vinho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JPereira</dc:creator>
  <cp:lastModifiedBy>Maria João Lima</cp:lastModifiedBy>
  <cp:lastPrinted>2014-07-17T15:40:27Z</cp:lastPrinted>
  <dcterms:created xsi:type="dcterms:W3CDTF">2008-07-10T11:12:21Z</dcterms:created>
  <dcterms:modified xsi:type="dcterms:W3CDTF">2023-05-16T10:48:33Z</dcterms:modified>
</cp:coreProperties>
</file>